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phil/Documents/projekte/my websites/excel-vorlagen/businessplan/"/>
    </mc:Choice>
  </mc:AlternateContent>
  <xr:revisionPtr revIDLastSave="0" documentId="13_ncr:9_{612C91E7-563E-D44E-B230-F25007142531}" xr6:coauthVersionLast="47" xr6:coauthVersionMax="47" xr10:uidLastSave="{00000000-0000-0000-0000-000000000000}"/>
  <bookViews>
    <workbookView xWindow="0" yWindow="500" windowWidth="33600" windowHeight="20500" tabRatio="794" xr2:uid="{68B524C9-F219-D346-B49C-CACAF97E1D70}"/>
  </bookViews>
  <sheets>
    <sheet name="Deckblatt" sheetId="9" r:id="rId1"/>
    <sheet name="Lebenslauf" sheetId="6" r:id="rId2"/>
    <sheet name="Kapital-Bedarfsplanung" sheetId="2" r:id="rId3"/>
    <sheet name="Umsatzgenerierung" sheetId="8" r:id="rId4"/>
    <sheet name="Rentabilitätsvorschau " sheetId="10" r:id="rId5"/>
    <sheet name="Liquiditätsplanung" sheetId="7" r:id="rId6"/>
    <sheet name="Unternehmerlohn" sheetId="11"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0" l="1"/>
  <c r="F7" i="10" s="1"/>
  <c r="G10" i="10" s="1"/>
  <c r="B11" i="2"/>
  <c r="B26" i="2"/>
  <c r="B35" i="2"/>
  <c r="B37" i="2"/>
  <c r="D11" i="8"/>
  <c r="D35" i="8" s="1"/>
  <c r="G11" i="8"/>
  <c r="G35" i="8" s="1"/>
  <c r="H11" i="8"/>
  <c r="D12" i="8"/>
  <c r="H12" i="8" s="1"/>
  <c r="G12" i="8"/>
  <c r="D13" i="8"/>
  <c r="G13" i="8"/>
  <c r="H13" i="8"/>
  <c r="D17" i="8"/>
  <c r="H17" i="8" s="1"/>
  <c r="G17" i="8"/>
  <c r="D18" i="8"/>
  <c r="G18" i="8"/>
  <c r="H18" i="8"/>
  <c r="D19" i="8"/>
  <c r="G19" i="8"/>
  <c r="H19" i="8"/>
  <c r="D26" i="8"/>
  <c r="H26" i="8" s="1"/>
  <c r="G26" i="8"/>
  <c r="D27" i="8"/>
  <c r="G27" i="8"/>
  <c r="H27" i="8" s="1"/>
  <c r="D28" i="8"/>
  <c r="G28" i="8"/>
  <c r="H28" i="8"/>
  <c r="C6" i="10"/>
  <c r="C7" i="10"/>
  <c r="C9" i="10" s="1"/>
  <c r="C11" i="10" s="1"/>
  <c r="C28" i="10" s="1"/>
  <c r="C30" i="10" s="1"/>
  <c r="C32" i="10" s="1"/>
  <c r="D8" i="10"/>
  <c r="B12" i="10"/>
  <c r="C12" i="10" s="1"/>
  <c r="D12" i="10" s="1"/>
  <c r="E12" i="10"/>
  <c r="F12" i="10"/>
  <c r="D29" i="10"/>
  <c r="N6" i="7"/>
  <c r="N7" i="7"/>
  <c r="N8" i="7"/>
  <c r="B9" i="7"/>
  <c r="C9" i="7"/>
  <c r="C28" i="7" s="1"/>
  <c r="D9" i="7"/>
  <c r="E9" i="7"/>
  <c r="F9" i="7"/>
  <c r="G9" i="7"/>
  <c r="N9" i="7" s="1"/>
  <c r="N28" i="7" s="1"/>
  <c r="H9" i="7"/>
  <c r="I9" i="7"/>
  <c r="J9" i="7"/>
  <c r="K9" i="7"/>
  <c r="L9" i="7"/>
  <c r="M9" i="7"/>
  <c r="N12" i="7"/>
  <c r="N26" i="7" s="1"/>
  <c r="N13" i="7"/>
  <c r="N14" i="7"/>
  <c r="N15" i="7"/>
  <c r="N16" i="7"/>
  <c r="N17" i="7"/>
  <c r="N18" i="7"/>
  <c r="N19" i="7"/>
  <c r="N20" i="7"/>
  <c r="N21" i="7"/>
  <c r="N22" i="7"/>
  <c r="N23" i="7"/>
  <c r="N24" i="7"/>
  <c r="N25" i="7"/>
  <c r="B26" i="7"/>
  <c r="B28" i="7" s="1"/>
  <c r="B29" i="7" s="1"/>
  <c r="C26" i="7"/>
  <c r="D26" i="7"/>
  <c r="D28" i="7" s="1"/>
  <c r="E26" i="7"/>
  <c r="E28" i="7" s="1"/>
  <c r="F26" i="7"/>
  <c r="G26" i="7"/>
  <c r="H26" i="7"/>
  <c r="I26" i="7"/>
  <c r="I28" i="7" s="1"/>
  <c r="J26" i="7"/>
  <c r="J28" i="7" s="1"/>
  <c r="K26" i="7"/>
  <c r="K28" i="7" s="1"/>
  <c r="L26" i="7"/>
  <c r="L28" i="7" s="1"/>
  <c r="M26" i="7"/>
  <c r="M28" i="7" s="1"/>
  <c r="F28" i="7"/>
  <c r="G28" i="7"/>
  <c r="H28" i="7"/>
  <c r="B17" i="11"/>
  <c r="B22" i="11"/>
  <c r="H35" i="8" l="1"/>
  <c r="D29" i="7"/>
  <c r="E29" i="7" s="1"/>
  <c r="F29" i="7" s="1"/>
  <c r="G29" i="7" s="1"/>
  <c r="H29" i="7" s="1"/>
  <c r="I29" i="7" s="1"/>
  <c r="J29" i="7" s="1"/>
  <c r="K29" i="7" s="1"/>
  <c r="L29" i="7" s="1"/>
  <c r="M29" i="7" s="1"/>
  <c r="C29" i="7"/>
  <c r="G29" i="10"/>
  <c r="G8" i="10"/>
  <c r="D31" i="10"/>
  <c r="F9" i="10"/>
  <c r="F11" i="10" s="1"/>
  <c r="F28" i="10" s="1"/>
  <c r="F30" i="10" s="1"/>
  <c r="F32" i="10" s="1"/>
  <c r="G31" i="10"/>
  <c r="G12" i="10"/>
  <c r="D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Christel Du</author>
  </authors>
  <commentList>
    <comment ref="A1" authorId="0" shapeId="0" xr:uid="{0A461138-1762-5A4E-B80C-B4F5F672641D}">
      <text>
        <r>
          <rPr>
            <b/>
            <sz val="8"/>
            <color indexed="12"/>
            <rFont val="Tahoma"/>
            <family val="2"/>
          </rPr>
          <t xml:space="preserve">Ihre Qualifikation muß der Aufgabe angemessen sein. Sicher werden Sie mit der Vorbereitung und Reali-sierung Ihres Vorhabens weitere Erfahrungen und Erkenntnisse gewinnen. Ein ausreichendes Rüstzeug - durch eine gute Aus-bildung und vorhergehende Erfahrung - ist jedoch unerlässlich.
Diese Angaben sind auf den Existenzgründer bezogen. Sollte es sich um ein Gründerkonsortium handeln, ist eine getrennte Angabe pro Person sinnvoll. Zur Erstellung dieser Seite für jede weitere Person öffnen Sie diese Vorlage erneut und speichern Sie unter einem neuen Namen ab.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IHK Hochrhein - Bodensee</author>
  </authors>
  <commentList>
    <comment ref="B11" authorId="0" shapeId="0" xr:uid="{50177CA0-F774-D046-B3F0-10D43C65A392}">
      <text>
        <r>
          <rPr>
            <b/>
            <sz val="8"/>
            <color indexed="81"/>
            <rFont val="Tahoma"/>
            <family val="2"/>
          </rPr>
          <t>IHK Hochrhein - Bodensee:</t>
        </r>
        <r>
          <rPr>
            <sz val="8"/>
            <color indexed="81"/>
            <rFont val="Tahoma"/>
            <family val="2"/>
          </rPr>
          <t xml:space="preserve">
Zahlen überschreiben
bzw. 0 eingeben</t>
        </r>
      </text>
    </comment>
    <comment ref="E11" authorId="0" shapeId="0" xr:uid="{796D073F-4577-FA40-928B-5E342231E183}">
      <text>
        <r>
          <rPr>
            <b/>
            <sz val="8"/>
            <color indexed="81"/>
            <rFont val="Tahoma"/>
            <family val="2"/>
          </rPr>
          <t>IHK Hochrhein - Bodensee:</t>
        </r>
        <r>
          <rPr>
            <sz val="8"/>
            <color indexed="81"/>
            <rFont val="Tahoma"/>
            <family val="2"/>
          </rPr>
          <t xml:space="preserve">
Zahlen überschreiben
bzw. 0 eingeben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Koenig</author>
    <author>Reinhart König</author>
  </authors>
  <commentList>
    <comment ref="C7" authorId="0" shapeId="0" xr:uid="{8AD4A50B-18E4-8F4F-B754-34BD71FE8A00}">
      <text>
        <r>
          <rPr>
            <b/>
            <sz val="10"/>
            <color rgb="FF000000"/>
            <rFont val="Tahoma"/>
            <family val="2"/>
          </rPr>
          <t>Koenig:</t>
        </r>
        <r>
          <rPr>
            <sz val="10"/>
            <color rgb="FF000000"/>
            <rFont val="Tahoma"/>
            <family val="2"/>
          </rPr>
          <t xml:space="preserve">
</t>
        </r>
        <r>
          <rPr>
            <sz val="10"/>
            <color rgb="FF000000"/>
            <rFont val="Tahoma"/>
            <family val="2"/>
          </rPr>
          <t xml:space="preserve">hier Jahres-Werte eingeben
</t>
        </r>
        <r>
          <rPr>
            <sz val="10"/>
            <color rgb="FF000000"/>
            <rFont val="Tahoma"/>
            <family val="2"/>
          </rPr>
          <t xml:space="preserve">Zirkelbezüge sind hinterlegt
</t>
        </r>
      </text>
    </comment>
    <comment ref="B12" authorId="0" shapeId="0" xr:uid="{3AA1959F-0BD7-344B-8C14-9C3A069C6E36}">
      <text>
        <r>
          <rPr>
            <b/>
            <sz val="10"/>
            <color indexed="81"/>
            <rFont val="Tahoma"/>
            <family val="2"/>
          </rPr>
          <t xml:space="preserve">Koenig:
Monatswert der sonstigen Kosten wird summiert </t>
        </r>
      </text>
    </comment>
    <comment ref="C12" authorId="1" shapeId="0" xr:uid="{3F5549FF-8EC2-114D-B3B6-6FBD281AF324}">
      <text>
        <r>
          <rPr>
            <b/>
            <sz val="8"/>
            <color rgb="FF000000"/>
            <rFont val="Tahoma"/>
            <family val="2"/>
          </rPr>
          <t>Reinhart König:</t>
        </r>
        <r>
          <rPr>
            <sz val="8"/>
            <color rgb="FF000000"/>
            <rFont val="Tahoma"/>
            <family val="2"/>
          </rPr>
          <t xml:space="preserve">
</t>
        </r>
        <r>
          <rPr>
            <sz val="8"/>
            <color rgb="FF000000"/>
            <rFont val="Tahoma"/>
            <family val="2"/>
          </rPr>
          <t xml:space="preserve">mtl. Werte mit der Anzahl an Monaten des Restjahres multipliztieren
</t>
        </r>
        <r>
          <rPr>
            <sz val="8"/>
            <color rgb="FF000000"/>
            <rFont val="Tahoma"/>
            <family val="2"/>
          </rPr>
          <t xml:space="preserve">Zirkelbezug = 6 Monate
</t>
        </r>
      </text>
    </comment>
    <comment ref="F12" authorId="1" shapeId="0" xr:uid="{C42D5C53-9B2A-2C4F-9428-46CDB1475684}">
      <text>
        <r>
          <rPr>
            <b/>
            <sz val="8"/>
            <color rgb="FF000000"/>
            <rFont val="Tahoma"/>
            <family val="2"/>
          </rPr>
          <t>Reinhart König:</t>
        </r>
        <r>
          <rPr>
            <sz val="8"/>
            <color rgb="FF000000"/>
            <rFont val="Tahoma"/>
            <family val="2"/>
          </rPr>
          <t xml:space="preserve">
</t>
        </r>
        <r>
          <rPr>
            <sz val="8"/>
            <color rgb="FF000000"/>
            <rFont val="Tahoma"/>
            <family val="2"/>
          </rPr>
          <t xml:space="preserve">mtl. Werte mit der Anzahl an Monaten des Restjahres multipliztieren
</t>
        </r>
        <r>
          <rPr>
            <sz val="8"/>
            <color rgb="FF000000"/>
            <rFont val="Tahoma"/>
            <family val="2"/>
          </rPr>
          <t xml:space="preserve">Zirkelbezug = 12 Monate
</t>
        </r>
      </text>
    </comment>
    <comment ref="B13" authorId="0" shapeId="0" xr:uid="{4BCF9E17-1441-DC44-8D15-C586EEA32521}">
      <text>
        <r>
          <rPr>
            <b/>
            <sz val="10"/>
            <color indexed="81"/>
            <rFont val="Tahoma"/>
            <family val="2"/>
          </rPr>
          <t>Koenig:</t>
        </r>
        <r>
          <rPr>
            <sz val="10"/>
            <color indexed="81"/>
            <rFont val="Tahoma"/>
            <family val="2"/>
          </rPr>
          <t xml:space="preserve">
von hier an abwärts Monats-Werte eingeben</t>
        </r>
      </text>
    </comment>
    <comment ref="E13" authorId="0" shapeId="0" xr:uid="{D53143C2-D3D3-D54B-8D59-7DB7C141135A}">
      <text>
        <r>
          <rPr>
            <b/>
            <sz val="10"/>
            <color indexed="81"/>
            <rFont val="Tahoma"/>
            <family val="2"/>
          </rPr>
          <t>Koenig:</t>
        </r>
        <r>
          <rPr>
            <sz val="10"/>
            <color indexed="81"/>
            <rFont val="Tahoma"/>
            <family val="2"/>
          </rPr>
          <t xml:space="preserve">
von hier an abwärts Monats-Werte eingeben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IHK Hochrhein - Bodensee</author>
  </authors>
  <commentList>
    <comment ref="B6" authorId="0" shapeId="0" xr:uid="{0AFA2362-2386-C340-A71A-7FA41CFA7A1D}">
      <text>
        <r>
          <rPr>
            <b/>
            <sz val="8"/>
            <color indexed="81"/>
            <rFont val="Tahoma"/>
            <family val="2"/>
          </rPr>
          <t>IHK Hochrhein - Bodensee:</t>
        </r>
        <r>
          <rPr>
            <sz val="8"/>
            <color indexed="81"/>
            <rFont val="Tahoma"/>
            <family val="2"/>
          </rPr>
          <t xml:space="preserve">
Zahlen überschreiben
bzw. 0 eingeben</t>
        </r>
      </text>
    </comment>
  </commentList>
</comments>
</file>

<file path=xl/sharedStrings.xml><?xml version="1.0" encoding="utf-8"?>
<sst xmlns="http://schemas.openxmlformats.org/spreadsheetml/2006/main" count="270" uniqueCount="212">
  <si>
    <t>abzzgl. Einkommenssteuern und Tilgung</t>
  </si>
  <si>
    <t>Sonstige Kosten, davon</t>
  </si>
  <si>
    <t xml:space="preserve"> sonstige Mittel (...........................) in Höhe von:</t>
  </si>
  <si>
    <t>Ort, Datum</t>
  </si>
  <si>
    <t>Unterschrift:</t>
  </si>
  <si>
    <t>Name:</t>
  </si>
  <si>
    <t>Lebenslauf</t>
  </si>
  <si>
    <t>Angaben zur Person</t>
  </si>
  <si>
    <t>Vor- und Nachname</t>
  </si>
  <si>
    <t>Anschrift</t>
  </si>
  <si>
    <t>Geburtsdatum</t>
  </si>
  <si>
    <t>Geburtsort</t>
  </si>
  <si>
    <t>Schulbildung</t>
  </si>
  <si>
    <t>Zeitraum</t>
  </si>
  <si>
    <t>Art und Ort der Schulbildung</t>
  </si>
  <si>
    <t>Abschluss</t>
  </si>
  <si>
    <t>Berufsausbildung</t>
  </si>
  <si>
    <t>Art und Ort der Ausbildung</t>
  </si>
  <si>
    <t>Weiterbildung</t>
  </si>
  <si>
    <t>Art und Ort der Weiterbildung</t>
  </si>
  <si>
    <t>Berufspraxis</t>
  </si>
  <si>
    <t>Art und Ort der Tätigkeit</t>
  </si>
  <si>
    <t>Unterschrift</t>
  </si>
  <si>
    <t>kann finanziert werden durch:</t>
  </si>
  <si>
    <t>Kapitalbedarfs-/Finanzierungsplan</t>
  </si>
  <si>
    <t>Schulung 2</t>
  </si>
  <si>
    <t>Schulung 3</t>
  </si>
  <si>
    <t>Zellkommentare</t>
  </si>
  <si>
    <t>beachten</t>
  </si>
  <si>
    <t xml:space="preserve">    ê è</t>
  </si>
  <si>
    <t xml:space="preserve"> Förderdarlehen, zu beantragen über die Hausbank:</t>
  </si>
  <si>
    <t>Umsatz- und Rentavorschau</t>
  </si>
  <si>
    <t xml:space="preserve">für </t>
  </si>
  <si>
    <t>Materialeinsatz</t>
  </si>
  <si>
    <t>Rohgewinn I</t>
  </si>
  <si>
    <t>Personalkosten inkl. Sozialabgaben</t>
  </si>
  <si>
    <t>Rohgewinn II</t>
  </si>
  <si>
    <t>Laden-/Raummiete</t>
  </si>
  <si>
    <t>Raumnebenkosten</t>
  </si>
  <si>
    <t>Werbung/Marketing</t>
  </si>
  <si>
    <t>Kfz.-Kosten (betrieblich)</t>
  </si>
  <si>
    <t>Bürokosten/-material</t>
  </si>
  <si>
    <t>Porto/Telefon</t>
  </si>
  <si>
    <t>Zeitschriften/Fachliteratur</t>
  </si>
  <si>
    <t>Leasingkosten</t>
  </si>
  <si>
    <t>Beiträge/Gebühren</t>
  </si>
  <si>
    <t>Kontoführung etc.</t>
  </si>
  <si>
    <t>Sonstiges</t>
  </si>
  <si>
    <t>erweiterter cash flow</t>
  </si>
  <si>
    <t>cash flow</t>
  </si>
  <si>
    <t>Abschreibung</t>
  </si>
  <si>
    <t>Betriebsergebnis</t>
  </si>
  <si>
    <t xml:space="preserve"> eigene Werte </t>
  </si>
  <si>
    <t>Investitionen für die Leistungsbereitschaft (1)</t>
  </si>
  <si>
    <t>Gebäude</t>
  </si>
  <si>
    <t>Maschinen</t>
  </si>
  <si>
    <t>Geschäftsausstattung</t>
  </si>
  <si>
    <t>EDV-Anlage</t>
  </si>
  <si>
    <t>Gesamt aus (1)</t>
  </si>
  <si>
    <t>Kapitalbedarf für die Leistungserstellung (2)</t>
  </si>
  <si>
    <t>Roh-, Hilfs- und Betriebsstoffe</t>
  </si>
  <si>
    <t>Warenlager</t>
  </si>
  <si>
    <t>Gesamt aus (2)</t>
  </si>
  <si>
    <t>Kosten der Gründung (3)</t>
  </si>
  <si>
    <t>Beratung</t>
  </si>
  <si>
    <t>Notar</t>
  </si>
  <si>
    <t>Anmeldungen/Eintragungen</t>
  </si>
  <si>
    <t>Kautionen</t>
  </si>
  <si>
    <t>Gesamt aus (3)</t>
  </si>
  <si>
    <t>Gesamter Kapitalbedarf aus (1-3)</t>
  </si>
  <si>
    <t>Barvermögen</t>
  </si>
  <si>
    <t>Bankguthaben / Wertpapiere</t>
  </si>
  <si>
    <t>Sacheinlagen</t>
  </si>
  <si>
    <t>Gesamt Eigenkapital</t>
  </si>
  <si>
    <t>Fuhrpark, PKW, LKW</t>
  </si>
  <si>
    <t>Fremdkapitalbedarf (gesamter K-Bedarf - EK)</t>
  </si>
  <si>
    <t>Vorhandenes Eigenkapital (EK)</t>
  </si>
  <si>
    <t xml:space="preserve"> Hausbankdarlehen in Höhe von:</t>
  </si>
  <si>
    <t>Umsatzgenerierung bzw. -planung für den Zeitraum (als möglicher Leitfaden)</t>
  </si>
  <si>
    <t>Rechts-/Steuerberatungskosten</t>
  </si>
  <si>
    <t>Unternehmerlohn/private Ausgaben</t>
  </si>
  <si>
    <t>Altersvorsorge</t>
  </si>
  <si>
    <t>sonstige private Versicherungen</t>
  </si>
  <si>
    <t>private Miete und Nebenkosten</t>
  </si>
  <si>
    <t>Lebensunterhalt</t>
  </si>
  <si>
    <t>Einkommenssteuer</t>
  </si>
  <si>
    <t xml:space="preserve"> = benötigte private Ausgaben</t>
  </si>
  <si>
    <t xml:space="preserve"> + sonstige private Ausgaben</t>
  </si>
  <si>
    <t xml:space="preserve"> = Summe aller privaten Ausgaben</t>
  </si>
  <si>
    <t>die mindestens erwirtschaftet werden müssen</t>
  </si>
  <si>
    <t>evtl. Schenkungen</t>
  </si>
  <si>
    <t>Anlaufkosten</t>
  </si>
  <si>
    <t>Umsatz-, Gewerbesteuern</t>
  </si>
  <si>
    <t>betriebl. Versicherungen</t>
  </si>
  <si>
    <t>Umsatz gesamt (brutto inkl. MwSt.)</t>
  </si>
  <si>
    <t>Umsatz gesamt (netto ohne MwSt.)</t>
  </si>
  <si>
    <t>Folgejahr 12 Mon</t>
  </si>
  <si>
    <t>2004/Kö</t>
  </si>
  <si>
    <t>Philipp Kuhlmann-Schaefer</t>
  </si>
  <si>
    <t>Schulthaißstr. 1a, 78462 Konstanz</t>
  </si>
  <si>
    <t>24.04.1968</t>
  </si>
  <si>
    <t>Hannover</t>
  </si>
  <si>
    <t>Einzahlungen</t>
  </si>
  <si>
    <t>Jan.</t>
  </si>
  <si>
    <t xml:space="preserve">Febr. </t>
  </si>
  <si>
    <t xml:space="preserve">März </t>
  </si>
  <si>
    <t>April</t>
  </si>
  <si>
    <t>Mai</t>
  </si>
  <si>
    <t>Juni</t>
  </si>
  <si>
    <t>Juli</t>
  </si>
  <si>
    <t>August</t>
  </si>
  <si>
    <t>September</t>
  </si>
  <si>
    <t>Oktober</t>
  </si>
  <si>
    <t>November</t>
  </si>
  <si>
    <t>Dezember</t>
  </si>
  <si>
    <t>gesamt</t>
  </si>
  <si>
    <t>Umsatzerlöse 1</t>
  </si>
  <si>
    <t>Umsatzerlöse 2</t>
  </si>
  <si>
    <t>Summe Einzahlungen</t>
  </si>
  <si>
    <t>Auszahlungen</t>
  </si>
  <si>
    <t xml:space="preserve"> Kontokorrentkredit der Hausbank in Höhe von:</t>
  </si>
  <si>
    <t>mtl. Werte</t>
  </si>
  <si>
    <t>jährl. Werte</t>
  </si>
  <si>
    <t>Zinsen für Fremdkapital</t>
  </si>
  <si>
    <t>November 2005</t>
  </si>
  <si>
    <t>Kranken- und Pflegeversicherung</t>
  </si>
  <si>
    <t>Lebensversicherung/Berufsunfähigkeitsversicherung</t>
  </si>
  <si>
    <t>Schulung für DTP- und Web-Anwendungen</t>
  </si>
  <si>
    <t>erstellt von Philipp Kuhlmann-Schaefer</t>
  </si>
  <si>
    <t>Schulthaißstr. 1a</t>
  </si>
  <si>
    <t>78462 Konstanz</t>
  </si>
  <si>
    <t>07531 9189858</t>
  </si>
  <si>
    <t>kuhlmann@edvart.de</t>
  </si>
  <si>
    <t>Konstanz 11.Januar 2006</t>
  </si>
  <si>
    <t>Investitionen</t>
  </si>
  <si>
    <t>Personalkosten GF</t>
  </si>
  <si>
    <t>Personalkosten</t>
  </si>
  <si>
    <t>Material/Waren</t>
  </si>
  <si>
    <t>Betriebsausgaben</t>
  </si>
  <si>
    <t xml:space="preserve"> -</t>
  </si>
  <si>
    <t>Zinsen</t>
  </si>
  <si>
    <t>Tilgung</t>
  </si>
  <si>
    <t>Umsatzsteuer</t>
  </si>
  <si>
    <t>Sonstige Steuern</t>
  </si>
  <si>
    <t>Privatentnahmen</t>
  </si>
  <si>
    <t>Summe Auszahlungen</t>
  </si>
  <si>
    <t>Überschuss/Fehlbetrag</t>
  </si>
  <si>
    <t>Liquidität kummuliert</t>
  </si>
  <si>
    <t>Zahlen für das</t>
  </si>
  <si>
    <t>Umsatzerzielung</t>
  </si>
  <si>
    <t>Auftrags-</t>
  </si>
  <si>
    <t xml:space="preserve">Anzahl </t>
  </si>
  <si>
    <t>1.HJ</t>
  </si>
  <si>
    <t>Monate</t>
  </si>
  <si>
    <t>2. HJ</t>
  </si>
  <si>
    <t>Jahres-</t>
  </si>
  <si>
    <t>Dokumentation</t>
  </si>
  <si>
    <t>Kontakte durch/über</t>
  </si>
  <si>
    <t>durch</t>
  </si>
  <si>
    <t>Volumen mtl.</t>
  </si>
  <si>
    <t>Umsatz</t>
  </si>
  <si>
    <t>1. HJ</t>
  </si>
  <si>
    <t>Produktgruppen</t>
  </si>
  <si>
    <t>Akquisition durch</t>
  </si>
  <si>
    <t>Stamm-Kunden</t>
  </si>
  <si>
    <t>aktueller Stand</t>
  </si>
  <si>
    <t>Neukunden</t>
  </si>
  <si>
    <t>Bewerbung durch</t>
  </si>
  <si>
    <t>-</t>
  </si>
  <si>
    <t>Anzahl</t>
  </si>
  <si>
    <t>1. + 2. HJ</t>
  </si>
  <si>
    <t>Restjahr</t>
  </si>
  <si>
    <t xml:space="preserve">Unternehmenskonzept </t>
  </si>
  <si>
    <t xml:space="preserve">Liquiditätsplanung für das Jahr </t>
  </si>
  <si>
    <t>1974 - 1980</t>
  </si>
  <si>
    <t>1980-1983</t>
  </si>
  <si>
    <t>1983 - 1988</t>
  </si>
  <si>
    <t>Abitur</t>
  </si>
  <si>
    <t>Grundschule Peter-Peterson-Schule, Hannover</t>
  </si>
  <si>
    <t>Gymnasium Bismarckschule, Hannover</t>
  </si>
  <si>
    <t>Gymnasium Kaiser Wilhelm-Gymnasium, Hannover</t>
  </si>
  <si>
    <t>Bundeswehr, Stabsdienst Munster und Hannover</t>
  </si>
  <si>
    <t>1988 - 1989</t>
  </si>
  <si>
    <t>1990-1997</t>
  </si>
  <si>
    <t>Studium Bauingenieurwesen TU Hannover</t>
  </si>
  <si>
    <t>Diplom</t>
  </si>
  <si>
    <t>von der Studienkommission für Hochschuldidaktik</t>
  </si>
  <si>
    <t>hochschuldidaktischer Basiskurs für Lehrbeauftragte</t>
  </si>
  <si>
    <t>in Konstanz</t>
  </si>
  <si>
    <t>11.1997 - 07.1999</t>
  </si>
  <si>
    <t>Projektleiter für Straßenplanung in Göttingen</t>
  </si>
  <si>
    <t>Selbstständiger EDV-Berater</t>
  </si>
  <si>
    <t>Dozent für Desktop- und Webpublishing an der VHS</t>
  </si>
  <si>
    <t>Konstanz und Singen</t>
  </si>
  <si>
    <t>Dozent für Grdlg. EDV, Webdesign an der BA-Ravens-</t>
  </si>
  <si>
    <t>burg, Fachbereich Bank- und Finanzwesen</t>
  </si>
  <si>
    <t>02.2003 - 09.2005</t>
  </si>
  <si>
    <t>50%-Anstellung als Multimedia-Profi an der FH-KN</t>
  </si>
  <si>
    <t>im Fachbereich Kommunikationsdesign</t>
  </si>
  <si>
    <t xml:space="preserve">seit 01.2000 </t>
  </si>
  <si>
    <t>seit 02.2001</t>
  </si>
  <si>
    <t>seit 10.2002</t>
  </si>
  <si>
    <t>Name: Philipp Kuhlmann-Schaefer</t>
  </si>
  <si>
    <t>VHS</t>
  </si>
  <si>
    <t>BA-RV</t>
  </si>
  <si>
    <t>FH KN</t>
  </si>
  <si>
    <t>Webdesign</t>
  </si>
  <si>
    <t>Printdesign</t>
  </si>
  <si>
    <t>EDV-Beratung</t>
  </si>
  <si>
    <t>Schulung 1</t>
  </si>
  <si>
    <t>Verpackungsmittel</t>
  </si>
  <si>
    <t>Mehrwertsteuer 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</si>
</sst>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5" formatCode="_-* #,##0.00\ _€_-;\-* #,##0.00\ _€_-;_-* &quot;-&quot;??\ _€_-;_-@_-"/>
    <numFmt numFmtId="182" formatCode="_-* #,##0\ &quot;DM&quot;_-;\-* #,##0\ &quot;DM&quot;_-;_-* &quot;-&quot;??\ &quot;DM&quot;_-;_-@_-"/>
    <numFmt numFmtId="185" formatCode="_-* #,##0\ &quot;€&quot;_-;\-* #,##0\ &quot;€&quot;_-;_-* &quot;-&quot;??\ &quot;€&quot;_-;_-@_-"/>
    <numFmt numFmtId="187" formatCode="_-* #,##0.0\ _€_-;\-* #,##0.0\ _€_-;_-* &quot;-&quot;??\ _€_-;_-@_-"/>
    <numFmt numFmtId="188" formatCode="#,##0\ &quot;€&quot;"/>
    <numFmt numFmtId="189" formatCode="#,##0.00&quot;€&quot;;[Red]#,##0.00&quot;€&quot;"/>
  </numFmts>
  <fonts count="57">
    <font>
      <sz val="10"/>
      <name val="Arial"/>
    </font>
    <font>
      <sz val="10"/>
      <name val="Arial"/>
    </font>
    <font>
      <b/>
      <sz val="12"/>
      <name val="Arial"/>
      <family val="2"/>
    </font>
    <font>
      <sz val="12"/>
      <name val="Arial"/>
      <family val="2"/>
    </font>
    <font>
      <b/>
      <sz val="11"/>
      <name val="Arial"/>
      <family val="2"/>
    </font>
    <font>
      <b/>
      <sz val="14"/>
      <name val="Arial"/>
      <family val="2"/>
    </font>
    <font>
      <b/>
      <sz val="10"/>
      <name val="Arial"/>
      <family val="2"/>
    </font>
    <font>
      <i/>
      <sz val="9"/>
      <name val="Arial"/>
      <family val="2"/>
    </font>
    <font>
      <sz val="9"/>
      <name val="Arial"/>
      <family val="2"/>
    </font>
    <font>
      <sz val="10"/>
      <name val="Arial"/>
      <family val="2"/>
    </font>
    <font>
      <sz val="10"/>
      <color indexed="81"/>
      <name val="Tahoma"/>
      <family val="2"/>
    </font>
    <font>
      <b/>
      <sz val="10"/>
      <color indexed="81"/>
      <name val="Tahoma"/>
      <family val="2"/>
    </font>
    <font>
      <b/>
      <sz val="8"/>
      <color indexed="12"/>
      <name val="Tahoma"/>
      <family val="2"/>
    </font>
    <font>
      <i/>
      <sz val="10"/>
      <color indexed="8"/>
      <name val="Arial"/>
      <family val="2"/>
    </font>
    <font>
      <sz val="8"/>
      <name val="Arial"/>
      <family val="2"/>
    </font>
    <font>
      <b/>
      <i/>
      <sz val="10"/>
      <name val="Arial"/>
      <family val="2"/>
    </font>
    <font>
      <sz val="8"/>
      <color indexed="81"/>
      <name val="Tahoma"/>
      <family val="2"/>
    </font>
    <font>
      <b/>
      <sz val="8"/>
      <color indexed="81"/>
      <name val="Tahoma"/>
      <family val="2"/>
    </font>
    <font>
      <i/>
      <sz val="10"/>
      <name val="Arial"/>
      <family val="2"/>
    </font>
    <font>
      <i/>
      <sz val="8"/>
      <name val="Arial"/>
      <family val="2"/>
    </font>
    <font>
      <sz val="9"/>
      <name val="Wingdings"/>
      <charset val="2"/>
    </font>
    <font>
      <sz val="12"/>
      <name val="Arial"/>
      <family val="2"/>
    </font>
    <font>
      <u/>
      <sz val="10"/>
      <color indexed="12"/>
      <name val="Arial"/>
      <family val="2"/>
    </font>
    <font>
      <sz val="12"/>
      <name val="Didot"/>
      <family val="3"/>
    </font>
    <font>
      <sz val="14"/>
      <name val="Didot"/>
      <family val="3"/>
    </font>
    <font>
      <sz val="10"/>
      <name val="Didot"/>
      <family val="3"/>
    </font>
    <font>
      <b/>
      <sz val="10"/>
      <name val="Didot"/>
      <family val="3"/>
    </font>
    <font>
      <sz val="8"/>
      <name val="Didot"/>
      <family val="3"/>
    </font>
    <font>
      <b/>
      <sz val="14"/>
      <name val="Didot"/>
      <family val="3"/>
    </font>
    <font>
      <b/>
      <sz val="11"/>
      <name val="Didot"/>
      <family val="3"/>
    </font>
    <font>
      <b/>
      <sz val="14"/>
      <name val="TheSans 5"/>
    </font>
    <font>
      <b/>
      <sz val="12"/>
      <name val="TheSans 5"/>
    </font>
    <font>
      <sz val="10"/>
      <name val="TheSans 5"/>
    </font>
    <font>
      <sz val="9"/>
      <name val="TheSans 5"/>
    </font>
    <font>
      <sz val="12"/>
      <name val="TheSans 5"/>
    </font>
    <font>
      <i/>
      <sz val="10"/>
      <color indexed="8"/>
      <name val="TheSans 5"/>
    </font>
    <font>
      <i/>
      <sz val="9"/>
      <name val="TheSans 5"/>
    </font>
    <font>
      <b/>
      <sz val="11"/>
      <name val="TheSans 5"/>
    </font>
    <font>
      <sz val="8"/>
      <name val="TheSans 5"/>
    </font>
    <font>
      <sz val="14"/>
      <name val="TheSans 5"/>
    </font>
    <font>
      <sz val="12"/>
      <color indexed="8"/>
      <name val="TheSans 5"/>
    </font>
    <font>
      <sz val="20"/>
      <name val="TheSans 5"/>
    </font>
    <font>
      <b/>
      <sz val="11.5"/>
      <color indexed="12"/>
      <name val="TheSans 5"/>
    </font>
    <font>
      <b/>
      <sz val="10"/>
      <name val="TheSans 5"/>
    </font>
    <font>
      <b/>
      <sz val="9"/>
      <name val="TheSans 5"/>
    </font>
    <font>
      <b/>
      <sz val="9"/>
      <name val="Didot"/>
      <family val="3"/>
    </font>
    <font>
      <sz val="9"/>
      <name val="Arial"/>
      <family val="2"/>
    </font>
    <font>
      <b/>
      <sz val="9"/>
      <name val="Arial"/>
      <family val="2"/>
    </font>
    <font>
      <sz val="9"/>
      <name val="Didot"/>
      <family val="3"/>
    </font>
    <font>
      <b/>
      <sz val="11"/>
      <name val="Arial"/>
      <family val="2"/>
    </font>
    <font>
      <b/>
      <i/>
      <sz val="12"/>
      <name val="TheSans 5"/>
    </font>
    <font>
      <i/>
      <sz val="10"/>
      <name val="TheSans 5"/>
    </font>
    <font>
      <b/>
      <sz val="12"/>
      <color indexed="8"/>
      <name val="TheSans 5"/>
    </font>
    <font>
      <b/>
      <sz val="10"/>
      <color rgb="FF000000"/>
      <name val="Tahoma"/>
      <family val="2"/>
    </font>
    <font>
      <sz val="10"/>
      <color rgb="FF000000"/>
      <name val="Tahoma"/>
      <family val="2"/>
    </font>
    <font>
      <b/>
      <sz val="8"/>
      <color rgb="FF000000"/>
      <name val="Tahoma"/>
      <family val="2"/>
    </font>
    <font>
      <sz val="8"/>
      <color rgb="FF000000"/>
      <name val="Tahoma"/>
      <family val="2"/>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6">
    <xf numFmtId="0" fontId="0" fillId="0" borderId="0"/>
    <xf numFmtId="165" fontId="1" fillId="0" borderId="0" applyFont="0" applyFill="0" applyBorder="0" applyAlignment="0" applyProtection="0"/>
    <xf numFmtId="44" fontId="1" fillId="0" borderId="0" applyFont="0" applyFill="0" applyBorder="0" applyAlignment="0" applyProtection="0"/>
    <xf numFmtId="0" fontId="22"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cellStyleXfs>
  <cellXfs count="246">
    <xf numFmtId="0" fontId="0" fillId="0" borderId="0" xfId="0"/>
    <xf numFmtId="0" fontId="3" fillId="0" borderId="0" xfId="0" applyFont="1"/>
    <xf numFmtId="185" fontId="3" fillId="0" borderId="0" xfId="5" applyNumberFormat="1" applyFont="1"/>
    <xf numFmtId="185" fontId="2" fillId="0" borderId="1" xfId="5" applyNumberFormat="1" applyFont="1" applyBorder="1"/>
    <xf numFmtId="185" fontId="2" fillId="0" borderId="2" xfId="5" applyNumberFormat="1" applyFont="1" applyBorder="1"/>
    <xf numFmtId="185" fontId="4" fillId="0" borderId="1" xfId="5" applyNumberFormat="1" applyFont="1" applyBorder="1"/>
    <xf numFmtId="185" fontId="3" fillId="0" borderId="2" xfId="5" applyNumberFormat="1" applyFont="1" applyBorder="1"/>
    <xf numFmtId="185" fontId="3" fillId="0" borderId="1" xfId="5" applyNumberFormat="1" applyFont="1" applyBorder="1"/>
    <xf numFmtId="185" fontId="7" fillId="0" borderId="1" xfId="5" applyNumberFormat="1" applyFont="1" applyBorder="1" applyAlignment="1">
      <alignment horizontal="center"/>
    </xf>
    <xf numFmtId="185" fontId="2" fillId="0" borderId="3" xfId="5" applyNumberFormat="1" applyFont="1" applyBorder="1"/>
    <xf numFmtId="0" fontId="3" fillId="0" borderId="0" xfId="0" applyFont="1" applyBorder="1"/>
    <xf numFmtId="0" fontId="3" fillId="0" borderId="4" xfId="0" applyFont="1" applyBorder="1"/>
    <xf numFmtId="0" fontId="5" fillId="0" borderId="5" xfId="0" applyFont="1" applyBorder="1"/>
    <xf numFmtId="0" fontId="0" fillId="0" borderId="6" xfId="0" applyBorder="1"/>
    <xf numFmtId="0" fontId="0" fillId="0" borderId="7" xfId="0" applyBorder="1"/>
    <xf numFmtId="0" fontId="0" fillId="0" borderId="0" xfId="0" applyBorder="1"/>
    <xf numFmtId="0" fontId="2" fillId="0" borderId="8" xfId="0" applyFont="1" applyBorder="1"/>
    <xf numFmtId="0" fontId="0" fillId="0" borderId="9" xfId="0" applyBorder="1"/>
    <xf numFmtId="185" fontId="0" fillId="0" borderId="10" xfId="2" applyNumberFormat="1" applyFont="1" applyBorder="1"/>
    <xf numFmtId="185" fontId="9" fillId="0" borderId="2" xfId="2" applyNumberFormat="1" applyFont="1" applyBorder="1"/>
    <xf numFmtId="185" fontId="6" fillId="0" borderId="10" xfId="2" applyNumberFormat="1" applyFont="1" applyBorder="1"/>
    <xf numFmtId="0" fontId="6" fillId="0" borderId="0" xfId="0" applyFont="1" applyBorder="1"/>
    <xf numFmtId="0" fontId="0" fillId="0" borderId="2" xfId="0" applyBorder="1"/>
    <xf numFmtId="185" fontId="15" fillId="2" borderId="10" xfId="2" applyNumberFormat="1" applyFont="1" applyFill="1" applyBorder="1"/>
    <xf numFmtId="185" fontId="9" fillId="2" borderId="2" xfId="2" applyNumberFormat="1" applyFont="1" applyFill="1" applyBorder="1"/>
    <xf numFmtId="0" fontId="0" fillId="0" borderId="11" xfId="0" applyBorder="1"/>
    <xf numFmtId="0" fontId="0" fillId="0" borderId="12" xfId="0" applyBorder="1"/>
    <xf numFmtId="44" fontId="13" fillId="0" borderId="1" xfId="5" applyFont="1" applyFill="1" applyBorder="1"/>
    <xf numFmtId="0" fontId="18" fillId="0" borderId="10" xfId="0" applyFont="1" applyFill="1" applyBorder="1"/>
    <xf numFmtId="0" fontId="18" fillId="0" borderId="2" xfId="0" applyFont="1" applyFill="1" applyBorder="1"/>
    <xf numFmtId="0" fontId="8" fillId="0" borderId="0" xfId="0" applyFont="1"/>
    <xf numFmtId="185" fontId="8" fillId="0" borderId="0" xfId="5" applyNumberFormat="1" applyFont="1"/>
    <xf numFmtId="44" fontId="4" fillId="3" borderId="13" xfId="2" applyFont="1" applyFill="1" applyBorder="1" applyAlignment="1">
      <alignment horizontal="center"/>
    </xf>
    <xf numFmtId="185" fontId="19" fillId="0" borderId="1" xfId="5" applyNumberFormat="1" applyFont="1" applyBorder="1" applyAlignment="1">
      <alignment horizontal="right"/>
    </xf>
    <xf numFmtId="185" fontId="20" fillId="0" borderId="1" xfId="5" applyNumberFormat="1" applyFont="1" applyBorder="1" applyAlignment="1">
      <alignment horizontal="center"/>
    </xf>
    <xf numFmtId="9" fontId="2" fillId="0" borderId="3" xfId="4" applyFont="1" applyBorder="1"/>
    <xf numFmtId="9" fontId="7" fillId="0" borderId="14" xfId="4" applyFont="1" applyFill="1" applyBorder="1" applyAlignment="1">
      <alignment horizontal="center"/>
    </xf>
    <xf numFmtId="9" fontId="2" fillId="0" borderId="14" xfId="4" applyFont="1" applyBorder="1"/>
    <xf numFmtId="9" fontId="3" fillId="0" borderId="14" xfId="4" applyFont="1" applyBorder="1"/>
    <xf numFmtId="9" fontId="3" fillId="0" borderId="0" xfId="4" applyFont="1"/>
    <xf numFmtId="9" fontId="8" fillId="0" borderId="0" xfId="4" applyFont="1"/>
    <xf numFmtId="185" fontId="3" fillId="0" borderId="0" xfId="5" applyNumberFormat="1" applyFont="1" applyBorder="1"/>
    <xf numFmtId="9" fontId="3" fillId="0" borderId="0" xfId="4" applyFont="1" applyBorder="1"/>
    <xf numFmtId="9" fontId="2" fillId="0" borderId="15" xfId="4" applyFont="1" applyBorder="1"/>
    <xf numFmtId="9" fontId="8" fillId="0" borderId="16" xfId="4" applyFont="1" applyBorder="1"/>
    <xf numFmtId="9" fontId="7" fillId="0" borderId="17" xfId="4" applyFont="1" applyFill="1" applyBorder="1" applyAlignment="1">
      <alignment horizontal="center"/>
    </xf>
    <xf numFmtId="9" fontId="2" fillId="0" borderId="17" xfId="4" applyFont="1" applyBorder="1"/>
    <xf numFmtId="9" fontId="3" fillId="0" borderId="17" xfId="4" applyFont="1" applyBorder="1"/>
    <xf numFmtId="9" fontId="3" fillId="0" borderId="9" xfId="4" applyFont="1" applyBorder="1"/>
    <xf numFmtId="185" fontId="2" fillId="0" borderId="18" xfId="5" applyNumberFormat="1" applyFont="1" applyBorder="1"/>
    <xf numFmtId="185" fontId="2" fillId="0" borderId="19" xfId="5" applyNumberFormat="1" applyFont="1" applyBorder="1"/>
    <xf numFmtId="9" fontId="2" fillId="0" borderId="20" xfId="4" applyFont="1" applyBorder="1"/>
    <xf numFmtId="9" fontId="2" fillId="0" borderId="21" xfId="4" applyFont="1" applyBorder="1"/>
    <xf numFmtId="0" fontId="0" fillId="0" borderId="22" xfId="0" applyBorder="1"/>
    <xf numFmtId="188" fontId="21" fillId="0" borderId="2" xfId="0" applyNumberFormat="1" applyFont="1" applyBorder="1"/>
    <xf numFmtId="188" fontId="2" fillId="0" borderId="2" xfId="0" applyNumberFormat="1" applyFont="1" applyBorder="1"/>
    <xf numFmtId="0" fontId="0" fillId="0" borderId="19" xfId="0" applyBorder="1"/>
    <xf numFmtId="0" fontId="24" fillId="0" borderId="0" xfId="0" applyFont="1" applyBorder="1"/>
    <xf numFmtId="182" fontId="26" fillId="0" borderId="10" xfId="5" applyNumberFormat="1" applyFont="1" applyBorder="1"/>
    <xf numFmtId="44" fontId="24" fillId="0" borderId="0" xfId="5" applyFont="1"/>
    <xf numFmtId="0" fontId="24" fillId="0" borderId="0" xfId="0" applyFont="1"/>
    <xf numFmtId="182" fontId="23" fillId="0" borderId="23" xfId="5" applyNumberFormat="1" applyFont="1" applyBorder="1"/>
    <xf numFmtId="0" fontId="28" fillId="0" borderId="0" xfId="0" applyFont="1"/>
    <xf numFmtId="182" fontId="25" fillId="0" borderId="24" xfId="5" applyNumberFormat="1" applyFont="1" applyBorder="1"/>
    <xf numFmtId="0" fontId="23" fillId="0" borderId="0" xfId="0" applyFont="1"/>
    <xf numFmtId="182" fontId="23" fillId="0" borderId="0" xfId="5" applyNumberFormat="1" applyFont="1"/>
    <xf numFmtId="0" fontId="27" fillId="0" borderId="0" xfId="0" applyFont="1"/>
    <xf numFmtId="185" fontId="27" fillId="0" borderId="0" xfId="5" applyNumberFormat="1" applyFont="1"/>
    <xf numFmtId="44" fontId="25" fillId="0" borderId="0" xfId="2" applyFont="1" applyBorder="1"/>
    <xf numFmtId="187" fontId="25" fillId="0" borderId="0" xfId="1" applyNumberFormat="1" applyFont="1" applyBorder="1"/>
    <xf numFmtId="0" fontId="25" fillId="0" borderId="0" xfId="0" applyFont="1" applyBorder="1"/>
    <xf numFmtId="0" fontId="29" fillId="0" borderId="0" xfId="0" applyFont="1" applyBorder="1"/>
    <xf numFmtId="0" fontId="29" fillId="0" borderId="24" xfId="0" applyFont="1" applyBorder="1" applyAlignment="1">
      <alignment horizontal="center"/>
    </xf>
    <xf numFmtId="0" fontId="29" fillId="0" borderId="2" xfId="0" applyFont="1" applyBorder="1" applyAlignment="1">
      <alignment horizontal="center"/>
    </xf>
    <xf numFmtId="44" fontId="29" fillId="0" borderId="25" xfId="2" applyFont="1" applyBorder="1" applyAlignment="1">
      <alignment horizontal="center"/>
    </xf>
    <xf numFmtId="187" fontId="29" fillId="0" borderId="23" xfId="1" applyNumberFormat="1" applyFont="1" applyBorder="1" applyAlignment="1">
      <alignment horizontal="center"/>
    </xf>
    <xf numFmtId="44" fontId="29" fillId="0" borderId="26" xfId="2" applyFont="1" applyBorder="1" applyAlignment="1">
      <alignment horizontal="center"/>
    </xf>
    <xf numFmtId="44" fontId="29" fillId="0" borderId="27" xfId="2" applyFont="1" applyBorder="1" applyAlignment="1">
      <alignment horizontal="center"/>
    </xf>
    <xf numFmtId="0" fontId="25" fillId="0" borderId="2" xfId="0" applyFont="1" applyBorder="1"/>
    <xf numFmtId="0" fontId="25" fillId="0" borderId="26" xfId="0" applyFont="1" applyBorder="1"/>
    <xf numFmtId="0" fontId="29" fillId="0" borderId="19" xfId="0" applyFont="1" applyBorder="1"/>
    <xf numFmtId="0" fontId="30" fillId="0" borderId="28" xfId="0" applyFont="1" applyBorder="1"/>
    <xf numFmtId="0" fontId="31" fillId="0" borderId="29" xfId="0" applyFont="1" applyBorder="1"/>
    <xf numFmtId="185" fontId="33" fillId="0" borderId="28" xfId="5" applyNumberFormat="1" applyFont="1" applyBorder="1" applyAlignment="1">
      <alignment horizontal="right"/>
    </xf>
    <xf numFmtId="185" fontId="33" fillId="0" borderId="22" xfId="5" applyNumberFormat="1" applyFont="1" applyBorder="1"/>
    <xf numFmtId="9" fontId="33" fillId="0" borderId="30" xfId="4" applyFont="1" applyBorder="1"/>
    <xf numFmtId="0" fontId="34" fillId="0" borderId="29" xfId="0" applyFont="1" applyBorder="1"/>
    <xf numFmtId="185" fontId="31" fillId="0" borderId="1" xfId="5" applyNumberFormat="1" applyFont="1" applyBorder="1"/>
    <xf numFmtId="185" fontId="31" fillId="0" borderId="2" xfId="5" applyNumberFormat="1" applyFont="1" applyBorder="1"/>
    <xf numFmtId="9" fontId="31" fillId="0" borderId="14" xfId="4" applyFont="1" applyBorder="1"/>
    <xf numFmtId="44" fontId="35" fillId="0" borderId="1" xfId="5" applyFont="1" applyFill="1" applyBorder="1"/>
    <xf numFmtId="185" fontId="36" fillId="0" borderId="2" xfId="5" applyNumberFormat="1" applyFont="1" applyFill="1" applyBorder="1" applyAlignment="1">
      <alignment horizontal="center"/>
    </xf>
    <xf numFmtId="9" fontId="36" fillId="0" borderId="14" xfId="4" applyFont="1" applyFill="1" applyBorder="1" applyAlignment="1">
      <alignment horizontal="center"/>
    </xf>
    <xf numFmtId="0" fontId="34" fillId="0" borderId="29" xfId="0" applyFont="1" applyBorder="1" applyAlignment="1">
      <alignment horizontal="left" indent="1"/>
    </xf>
    <xf numFmtId="0" fontId="31" fillId="0" borderId="31" xfId="0" applyFont="1" applyBorder="1"/>
    <xf numFmtId="0" fontId="32" fillId="0" borderId="8" xfId="0" applyFont="1" applyBorder="1"/>
    <xf numFmtId="14" fontId="34" fillId="0" borderId="4" xfId="0" applyNumberFormat="1" applyFont="1" applyBorder="1" applyAlignment="1">
      <alignment horizontal="left"/>
    </xf>
    <xf numFmtId="185" fontId="34" fillId="0" borderId="11" xfId="5" applyNumberFormat="1" applyFont="1" applyBorder="1"/>
    <xf numFmtId="9" fontId="34" fillId="0" borderId="11" xfId="4" applyFont="1" applyBorder="1"/>
    <xf numFmtId="9" fontId="38" fillId="0" borderId="12" xfId="4" applyFont="1" applyBorder="1"/>
    <xf numFmtId="0" fontId="34" fillId="0" borderId="0" xfId="0" applyFont="1" applyBorder="1"/>
    <xf numFmtId="182" fontId="34" fillId="0" borderId="0" xfId="5" applyNumberFormat="1" applyFont="1" applyBorder="1"/>
    <xf numFmtId="0" fontId="39" fillId="0" borderId="0" xfId="0" applyFont="1" applyBorder="1"/>
    <xf numFmtId="0" fontId="40" fillId="0" borderId="0" xfId="3" applyFont="1" applyBorder="1" applyAlignment="1" applyProtection="1"/>
    <xf numFmtId="0" fontId="41" fillId="0" borderId="0" xfId="0" applyFont="1" applyBorder="1" applyAlignment="1">
      <alignment horizontal="center"/>
    </xf>
    <xf numFmtId="0" fontId="41" fillId="0" borderId="0" xfId="0" applyFont="1" applyBorder="1"/>
    <xf numFmtId="0" fontId="39" fillId="0" borderId="0" xfId="0" applyFont="1" applyBorder="1" applyAlignment="1">
      <alignment horizontal="center"/>
    </xf>
    <xf numFmtId="0" fontId="32" fillId="0" borderId="0" xfId="0" applyFont="1" applyAlignment="1">
      <alignment vertical="center"/>
    </xf>
    <xf numFmtId="0" fontId="32" fillId="0" borderId="32" xfId="0" applyFont="1" applyBorder="1" applyAlignment="1">
      <alignment horizontal="left" vertical="center"/>
    </xf>
    <xf numFmtId="0" fontId="32" fillId="0" borderId="0" xfId="0" applyFont="1" applyBorder="1" applyAlignment="1">
      <alignment horizontal="left" vertical="center"/>
    </xf>
    <xf numFmtId="0" fontId="32" fillId="0" borderId="33" xfId="0" applyFont="1" applyBorder="1" applyAlignment="1">
      <alignment horizontal="left" vertical="center"/>
    </xf>
    <xf numFmtId="49" fontId="32" fillId="0" borderId="23" xfId="0" applyNumberFormat="1" applyFont="1" applyBorder="1" applyAlignment="1" applyProtection="1">
      <alignment horizontal="left" vertical="center"/>
      <protection locked="0"/>
    </xf>
    <xf numFmtId="49" fontId="32" fillId="0" borderId="34" xfId="0" applyNumberFormat="1" applyFont="1" applyBorder="1" applyAlignment="1" applyProtection="1">
      <alignment horizontal="left" vertical="center"/>
      <protection locked="0"/>
    </xf>
    <xf numFmtId="49" fontId="32" fillId="0" borderId="35" xfId="0" applyNumberFormat="1" applyFont="1" applyBorder="1" applyAlignment="1" applyProtection="1">
      <alignment horizontal="left" vertical="center"/>
      <protection locked="0"/>
    </xf>
    <xf numFmtId="49" fontId="32" fillId="0" borderId="0" xfId="0" applyNumberFormat="1" applyFont="1" applyAlignment="1" applyProtection="1">
      <alignment horizontal="left" vertical="center"/>
      <protection locked="0"/>
    </xf>
    <xf numFmtId="49" fontId="32" fillId="0" borderId="36" xfId="0" applyNumberFormat="1" applyFont="1" applyBorder="1" applyAlignment="1" applyProtection="1">
      <alignment horizontal="left" vertical="center"/>
      <protection locked="0"/>
    </xf>
    <xf numFmtId="0" fontId="38" fillId="0" borderId="0" xfId="0" applyFont="1" applyAlignment="1">
      <alignment vertical="center"/>
    </xf>
    <xf numFmtId="0" fontId="32" fillId="0" borderId="0" xfId="0" applyFont="1" applyAlignment="1">
      <alignment horizontal="center" vertical="center"/>
    </xf>
    <xf numFmtId="49" fontId="32" fillId="0" borderId="23" xfId="0" applyNumberFormat="1" applyFont="1" applyBorder="1" applyAlignment="1" applyProtection="1">
      <alignment horizontal="left"/>
      <protection locked="0"/>
    </xf>
    <xf numFmtId="49" fontId="32" fillId="0" borderId="23" xfId="0" applyNumberFormat="1" applyFont="1" applyBorder="1" applyAlignment="1" applyProtection="1">
      <alignment horizontal="left" wrapText="1"/>
      <protection locked="0"/>
    </xf>
    <xf numFmtId="49" fontId="32" fillId="0" borderId="34" xfId="0" applyNumberFormat="1" applyFont="1" applyBorder="1" applyAlignment="1" applyProtection="1">
      <alignment horizontal="left"/>
      <protection locked="0"/>
    </xf>
    <xf numFmtId="0" fontId="30" fillId="0" borderId="10" xfId="0" applyFont="1" applyBorder="1"/>
    <xf numFmtId="0" fontId="31" fillId="0" borderId="10" xfId="0" applyFont="1" applyBorder="1"/>
    <xf numFmtId="0" fontId="32" fillId="0" borderId="10" xfId="0" applyFont="1" applyBorder="1"/>
    <xf numFmtId="0" fontId="32" fillId="0" borderId="37" xfId="0" applyFont="1" applyBorder="1" applyAlignment="1">
      <alignment horizontal="left" indent="1"/>
    </xf>
    <xf numFmtId="0" fontId="32" fillId="0" borderId="37" xfId="0" applyFont="1" applyBorder="1"/>
    <xf numFmtId="0" fontId="44" fillId="0" borderId="10" xfId="0" applyFont="1" applyBorder="1"/>
    <xf numFmtId="182" fontId="44" fillId="0" borderId="38" xfId="5" applyNumberFormat="1" applyFont="1" applyBorder="1" applyAlignment="1">
      <alignment horizontal="center"/>
    </xf>
    <xf numFmtId="182" fontId="45" fillId="0" borderId="39" xfId="5" applyNumberFormat="1" applyFont="1" applyBorder="1"/>
    <xf numFmtId="0" fontId="33" fillId="0" borderId="10" xfId="0" applyFont="1" applyBorder="1" applyAlignment="1">
      <alignment horizontal="left" indent="1"/>
    </xf>
    <xf numFmtId="189" fontId="46" fillId="0" borderId="39" xfId="5" applyNumberFormat="1" applyFont="1" applyBorder="1"/>
    <xf numFmtId="189" fontId="47" fillId="0" borderId="39" xfId="5" applyNumberFormat="1" applyFont="1" applyBorder="1"/>
    <xf numFmtId="14" fontId="33" fillId="0" borderId="10" xfId="0" applyNumberFormat="1" applyFont="1" applyBorder="1" applyAlignment="1">
      <alignment horizontal="left"/>
    </xf>
    <xf numFmtId="0" fontId="33" fillId="0" borderId="10" xfId="0" applyFont="1" applyBorder="1"/>
    <xf numFmtId="182" fontId="46" fillId="0" borderId="39" xfId="5" applyNumberFormat="1" applyFont="1" applyBorder="1"/>
    <xf numFmtId="0" fontId="44" fillId="0" borderId="23" xfId="0" applyFont="1" applyBorder="1"/>
    <xf numFmtId="189" fontId="46" fillId="0" borderId="13" xfId="5" applyNumberFormat="1" applyFont="1" applyBorder="1"/>
    <xf numFmtId="189" fontId="48" fillId="0" borderId="35" xfId="5" applyNumberFormat="1" applyFont="1" applyBorder="1"/>
    <xf numFmtId="182" fontId="48" fillId="0" borderId="10" xfId="5" applyNumberFormat="1" applyFont="1" applyBorder="1"/>
    <xf numFmtId="44" fontId="1" fillId="0" borderId="28" xfId="2" applyFont="1" applyBorder="1"/>
    <xf numFmtId="187" fontId="1" fillId="0" borderId="40" xfId="1" applyNumberFormat="1" applyFont="1" applyBorder="1"/>
    <xf numFmtId="44" fontId="1" fillId="0" borderId="22" xfId="2" applyFont="1" applyBorder="1"/>
    <xf numFmtId="44" fontId="1" fillId="0" borderId="38" xfId="2" applyFont="1" applyBorder="1"/>
    <xf numFmtId="44" fontId="1" fillId="0" borderId="1" xfId="2" applyFont="1" applyBorder="1" applyAlignment="1">
      <alignment horizontal="center"/>
    </xf>
    <xf numFmtId="187" fontId="1" fillId="0" borderId="10" xfId="1" applyNumberFormat="1" applyFont="1" applyBorder="1" applyAlignment="1">
      <alignment horizontal="center"/>
    </xf>
    <xf numFmtId="44" fontId="1" fillId="0" borderId="2" xfId="2" applyFont="1" applyBorder="1" applyAlignment="1">
      <alignment horizontal="center"/>
    </xf>
    <xf numFmtId="44" fontId="1" fillId="0" borderId="39" xfId="2" applyFont="1" applyBorder="1" applyAlignment="1">
      <alignment horizontal="center"/>
    </xf>
    <xf numFmtId="44" fontId="1" fillId="0" borderId="18" xfId="2" applyFont="1" applyBorder="1" applyAlignment="1">
      <alignment horizontal="center"/>
    </xf>
    <xf numFmtId="187" fontId="1" fillId="0" borderId="41" xfId="1" applyNumberFormat="1" applyFont="1" applyBorder="1" applyAlignment="1">
      <alignment horizontal="center"/>
    </xf>
    <xf numFmtId="44" fontId="1" fillId="0" borderId="19" xfId="2" applyFont="1" applyBorder="1" applyAlignment="1">
      <alignment horizontal="center"/>
    </xf>
    <xf numFmtId="44" fontId="1" fillId="0" borderId="13" xfId="2" applyFont="1" applyBorder="1" applyAlignment="1">
      <alignment horizontal="center"/>
    </xf>
    <xf numFmtId="44" fontId="1" fillId="0" borderId="42" xfId="2" applyFont="1" applyBorder="1" applyAlignment="1">
      <alignment horizontal="center"/>
    </xf>
    <xf numFmtId="187" fontId="1" fillId="0" borderId="35" xfId="1" applyNumberFormat="1" applyFont="1" applyBorder="1" applyAlignment="1">
      <alignment horizontal="center"/>
    </xf>
    <xf numFmtId="44" fontId="1" fillId="0" borderId="43" xfId="2" applyFont="1" applyBorder="1" applyAlignment="1">
      <alignment horizontal="center"/>
    </xf>
    <xf numFmtId="44" fontId="1" fillId="0" borderId="44" xfId="2" applyFont="1" applyBorder="1" applyAlignment="1">
      <alignment horizontal="center"/>
    </xf>
    <xf numFmtId="44" fontId="1" fillId="0" borderId="25" xfId="2" applyFont="1" applyBorder="1" applyAlignment="1">
      <alignment horizontal="center"/>
    </xf>
    <xf numFmtId="187" fontId="1" fillId="0" borderId="23" xfId="1" applyNumberFormat="1" applyFont="1" applyBorder="1" applyAlignment="1">
      <alignment horizontal="center"/>
    </xf>
    <xf numFmtId="44" fontId="1" fillId="0" borderId="26" xfId="2" applyFont="1" applyBorder="1" applyAlignment="1">
      <alignment horizontal="center"/>
    </xf>
    <xf numFmtId="44" fontId="1" fillId="0" borderId="27" xfId="2" applyFont="1" applyBorder="1" applyAlignment="1">
      <alignment horizontal="center"/>
    </xf>
    <xf numFmtId="44" fontId="1" fillId="0" borderId="28" xfId="2" applyFont="1" applyBorder="1" applyAlignment="1">
      <alignment horizontal="center"/>
    </xf>
    <xf numFmtId="187" fontId="1" fillId="0" borderId="40" xfId="1" applyNumberFormat="1" applyFont="1" applyBorder="1" applyAlignment="1">
      <alignment horizontal="center"/>
    </xf>
    <xf numFmtId="44" fontId="1" fillId="0" borderId="22" xfId="2" applyFont="1" applyBorder="1" applyAlignment="1">
      <alignment horizontal="center"/>
    </xf>
    <xf numFmtId="44" fontId="1" fillId="0" borderId="38" xfId="2" applyFont="1" applyBorder="1" applyAlignment="1">
      <alignment horizontal="center"/>
    </xf>
    <xf numFmtId="44" fontId="1" fillId="0" borderId="45" xfId="2" applyFont="1" applyBorder="1" applyAlignment="1">
      <alignment horizontal="center"/>
    </xf>
    <xf numFmtId="187" fontId="1" fillId="0" borderId="34" xfId="1" applyNumberFormat="1" applyFont="1" applyBorder="1" applyAlignment="1">
      <alignment horizontal="center"/>
    </xf>
    <xf numFmtId="44" fontId="1" fillId="0" borderId="46" xfId="2" applyFont="1" applyBorder="1" applyAlignment="1">
      <alignment horizontal="center"/>
    </xf>
    <xf numFmtId="44" fontId="1" fillId="0" borderId="47" xfId="2" applyFont="1" applyBorder="1" applyAlignment="1">
      <alignment horizontal="center"/>
    </xf>
    <xf numFmtId="44" fontId="49" fillId="3" borderId="18" xfId="2" applyFont="1" applyFill="1" applyBorder="1" applyAlignment="1">
      <alignment horizontal="center"/>
    </xf>
    <xf numFmtId="187" fontId="49" fillId="3" borderId="41" xfId="1" applyNumberFormat="1" applyFont="1" applyFill="1" applyBorder="1" applyAlignment="1">
      <alignment horizontal="center"/>
    </xf>
    <xf numFmtId="44" fontId="49" fillId="3" borderId="19" xfId="2" applyFont="1" applyFill="1" applyBorder="1" applyAlignment="1">
      <alignment horizontal="center"/>
    </xf>
    <xf numFmtId="44" fontId="49" fillId="3" borderId="13" xfId="2" applyFont="1" applyFill="1" applyBorder="1" applyAlignment="1">
      <alignment horizontal="center"/>
    </xf>
    <xf numFmtId="0" fontId="31" fillId="0" borderId="0" xfId="0" applyFont="1" applyBorder="1"/>
    <xf numFmtId="0" fontId="32" fillId="0" borderId="0" xfId="0" applyFont="1" applyBorder="1"/>
    <xf numFmtId="0" fontId="37" fillId="3" borderId="48" xfId="0" applyFont="1" applyFill="1" applyBorder="1" applyAlignment="1"/>
    <xf numFmtId="0" fontId="37" fillId="3" borderId="29" xfId="0" applyFont="1" applyFill="1" applyBorder="1" applyAlignment="1">
      <alignment horizontal="left"/>
    </xf>
    <xf numFmtId="0" fontId="37" fillId="0" borderId="29" xfId="0" applyFont="1" applyBorder="1" applyAlignment="1">
      <alignment horizontal="left"/>
    </xf>
    <xf numFmtId="0" fontId="37" fillId="0" borderId="49" xfId="0" applyFont="1" applyBorder="1" applyAlignment="1">
      <alignment horizontal="center"/>
    </xf>
    <xf numFmtId="0" fontId="43" fillId="4" borderId="48" xfId="0" applyFont="1" applyFill="1" applyBorder="1"/>
    <xf numFmtId="0" fontId="43" fillId="0" borderId="29" xfId="0" applyFont="1" applyBorder="1" applyAlignment="1">
      <alignment horizontal="left"/>
    </xf>
    <xf numFmtId="0" fontId="43" fillId="0" borderId="31" xfId="0" applyFont="1" applyBorder="1" applyAlignment="1">
      <alignment horizontal="left"/>
    </xf>
    <xf numFmtId="0" fontId="43" fillId="0" borderId="50" xfId="0" applyFont="1" applyBorder="1" applyAlignment="1">
      <alignment horizontal="left"/>
    </xf>
    <xf numFmtId="0" fontId="43" fillId="0" borderId="49" xfId="0" applyFont="1" applyBorder="1"/>
    <xf numFmtId="0" fontId="43" fillId="0" borderId="29" xfId="0" applyFont="1" applyBorder="1"/>
    <xf numFmtId="0" fontId="43" fillId="0" borderId="31" xfId="0" applyFont="1" applyBorder="1"/>
    <xf numFmtId="0" fontId="43" fillId="0" borderId="8" xfId="0" applyFont="1" applyBorder="1"/>
    <xf numFmtId="0" fontId="43" fillId="0" borderId="29" xfId="0" applyFont="1" applyFill="1" applyBorder="1"/>
    <xf numFmtId="0" fontId="43" fillId="0" borderId="50" xfId="0" applyFont="1" applyBorder="1"/>
    <xf numFmtId="0" fontId="37" fillId="3" borderId="31" xfId="0" applyFont="1" applyFill="1" applyBorder="1"/>
    <xf numFmtId="44" fontId="37" fillId="0" borderId="28" xfId="2" applyFont="1" applyBorder="1" applyAlignment="1"/>
    <xf numFmtId="44" fontId="37" fillId="0" borderId="40" xfId="2" applyFont="1" applyBorder="1" applyAlignment="1"/>
    <xf numFmtId="44" fontId="37" fillId="0" borderId="22" xfId="2" applyFont="1" applyBorder="1" applyAlignment="1"/>
    <xf numFmtId="187" fontId="37" fillId="0" borderId="40" xfId="1" applyNumberFormat="1" applyFont="1" applyBorder="1" applyAlignment="1"/>
    <xf numFmtId="44" fontId="37" fillId="0" borderId="38" xfId="2" applyFont="1" applyBorder="1" applyAlignment="1"/>
    <xf numFmtId="0" fontId="37" fillId="0" borderId="51" xfId="0" applyFont="1" applyBorder="1" applyAlignment="1"/>
    <xf numFmtId="0" fontId="37" fillId="0" borderId="22" xfId="0" applyFont="1" applyBorder="1" applyAlignment="1"/>
    <xf numFmtId="44" fontId="37" fillId="0" borderId="1" xfId="2" applyFont="1" applyBorder="1" applyAlignment="1">
      <alignment horizontal="left"/>
    </xf>
    <xf numFmtId="187" fontId="37" fillId="0" borderId="10" xfId="1" applyNumberFormat="1" applyFont="1" applyBorder="1" applyAlignment="1"/>
    <xf numFmtId="44" fontId="37" fillId="0" borderId="2" xfId="2" applyFont="1" applyBorder="1" applyAlignment="1">
      <alignment horizontal="left"/>
    </xf>
    <xf numFmtId="187" fontId="37" fillId="0" borderId="10" xfId="1" applyNumberFormat="1" applyFont="1" applyBorder="1" applyAlignment="1">
      <alignment horizontal="center"/>
    </xf>
    <xf numFmtId="44" fontId="37" fillId="0" borderId="39" xfId="2" applyFont="1" applyBorder="1" applyAlignment="1">
      <alignment horizontal="left"/>
    </xf>
    <xf numFmtId="0" fontId="37" fillId="0" borderId="24" xfId="0" applyFont="1" applyBorder="1" applyAlignment="1">
      <alignment horizontal="center"/>
    </xf>
    <xf numFmtId="0" fontId="37" fillId="0" borderId="2" xfId="0" applyFont="1" applyBorder="1" applyAlignment="1">
      <alignment horizontal="center"/>
    </xf>
    <xf numFmtId="0" fontId="43" fillId="0" borderId="24" xfId="0" applyFont="1" applyBorder="1"/>
    <xf numFmtId="0" fontId="32" fillId="0" borderId="24" xfId="0" applyFont="1" applyBorder="1"/>
    <xf numFmtId="0" fontId="32" fillId="0" borderId="52" xfId="0" applyFont="1" applyBorder="1"/>
    <xf numFmtId="0" fontId="37" fillId="0" borderId="53" xfId="0" applyFont="1" applyBorder="1"/>
    <xf numFmtId="0" fontId="31" fillId="3" borderId="1" xfId="0" applyFont="1" applyFill="1" applyBorder="1"/>
    <xf numFmtId="0" fontId="34" fillId="0" borderId="1" xfId="0" applyFont="1" applyBorder="1"/>
    <xf numFmtId="0" fontId="31" fillId="0" borderId="1" xfId="0" applyFont="1" applyBorder="1"/>
    <xf numFmtId="0" fontId="31" fillId="5" borderId="1" xfId="0" applyFont="1" applyFill="1" applyBorder="1"/>
    <xf numFmtId="0" fontId="50" fillId="2" borderId="1" xfId="0" applyFont="1" applyFill="1" applyBorder="1"/>
    <xf numFmtId="0" fontId="31" fillId="4" borderId="1" xfId="0" applyFont="1" applyFill="1" applyBorder="1"/>
    <xf numFmtId="0" fontId="34" fillId="0" borderId="8" xfId="0" applyFont="1" applyBorder="1"/>
    <xf numFmtId="0" fontId="51" fillId="0" borderId="10" xfId="0" applyFont="1" applyFill="1" applyBorder="1"/>
    <xf numFmtId="0" fontId="51" fillId="0" borderId="2" xfId="0" applyFont="1" applyFill="1" applyBorder="1"/>
    <xf numFmtId="0" fontId="32" fillId="0" borderId="2" xfId="0" applyFont="1" applyBorder="1"/>
    <xf numFmtId="0" fontId="34" fillId="0" borderId="18" xfId="0" applyFont="1" applyBorder="1"/>
    <xf numFmtId="0" fontId="43" fillId="0" borderId="54" xfId="0" applyFont="1" applyBorder="1" applyAlignment="1">
      <alignment horizontal="left" vertical="center"/>
    </xf>
    <xf numFmtId="0" fontId="43" fillId="0" borderId="57" xfId="0" applyFont="1" applyBorder="1" applyAlignment="1">
      <alignment horizontal="left" vertical="center"/>
    </xf>
    <xf numFmtId="0" fontId="43" fillId="0" borderId="52" xfId="0" applyFont="1" applyBorder="1" applyAlignment="1">
      <alignment horizontal="left" vertical="center"/>
    </xf>
    <xf numFmtId="0" fontId="43" fillId="0" borderId="55" xfId="0" applyFont="1" applyBorder="1" applyAlignment="1">
      <alignment horizontal="left" vertical="center"/>
    </xf>
    <xf numFmtId="0" fontId="43" fillId="0" borderId="36" xfId="0" applyFont="1" applyBorder="1" applyAlignment="1">
      <alignment horizontal="left" vertical="center"/>
    </xf>
    <xf numFmtId="0" fontId="43" fillId="0" borderId="56" xfId="0" applyFont="1" applyBorder="1" applyAlignment="1">
      <alignment horizontal="left" vertical="center"/>
    </xf>
    <xf numFmtId="0" fontId="43" fillId="0" borderId="23" xfId="0" applyFont="1" applyBorder="1" applyAlignment="1">
      <alignment horizontal="left" vertical="center"/>
    </xf>
    <xf numFmtId="0" fontId="43" fillId="0" borderId="35" xfId="0" applyFont="1" applyBorder="1" applyAlignment="1">
      <alignment horizontal="left" vertical="center"/>
    </xf>
    <xf numFmtId="0" fontId="32" fillId="0" borderId="23" xfId="0" applyFont="1" applyBorder="1" applyAlignment="1">
      <alignment horizontal="left" vertical="center"/>
    </xf>
    <xf numFmtId="0" fontId="32" fillId="0" borderId="35" xfId="0" applyFont="1" applyBorder="1" applyAlignment="1">
      <alignment horizontal="left" vertical="center"/>
    </xf>
    <xf numFmtId="49" fontId="32" fillId="0" borderId="54" xfId="0" applyNumberFormat="1" applyFont="1" applyBorder="1" applyAlignment="1" applyProtection="1">
      <alignment horizontal="left" vertical="center"/>
      <protection locked="0"/>
    </xf>
    <xf numFmtId="49" fontId="32" fillId="0" borderId="52" xfId="0" applyNumberFormat="1" applyFont="1" applyBorder="1" applyAlignment="1" applyProtection="1">
      <alignment horizontal="left" vertical="center"/>
      <protection locked="0"/>
    </xf>
    <xf numFmtId="49" fontId="32" fillId="0" borderId="55" xfId="0" applyNumberFormat="1" applyFont="1" applyBorder="1" applyAlignment="1" applyProtection="1">
      <alignment horizontal="left" vertical="center"/>
      <protection locked="0"/>
    </xf>
    <xf numFmtId="49" fontId="32" fillId="0" borderId="56" xfId="0" applyNumberFormat="1" applyFont="1" applyBorder="1" applyAlignment="1" applyProtection="1">
      <alignment horizontal="left" vertical="center"/>
      <protection locked="0"/>
    </xf>
    <xf numFmtId="0" fontId="52" fillId="0" borderId="5"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0" xfId="0" applyFont="1" applyBorder="1" applyAlignment="1">
      <alignment horizontal="center" vertical="center"/>
    </xf>
    <xf numFmtId="0" fontId="42" fillId="0" borderId="9" xfId="0" applyFont="1" applyBorder="1" applyAlignment="1">
      <alignment horizontal="center" vertical="center"/>
    </xf>
    <xf numFmtId="0" fontId="42" fillId="0" borderId="4"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3" fillId="0" borderId="54" xfId="0" applyFont="1" applyBorder="1" applyAlignment="1">
      <alignment horizontal="center" vertical="center"/>
    </xf>
    <xf numFmtId="0" fontId="43" fillId="0" borderId="57" xfId="0" applyFont="1" applyBorder="1" applyAlignment="1">
      <alignment horizontal="center" vertical="center"/>
    </xf>
    <xf numFmtId="0" fontId="43" fillId="0" borderId="52" xfId="0" applyFont="1" applyBorder="1" applyAlignment="1">
      <alignment horizontal="center" vertical="center"/>
    </xf>
    <xf numFmtId="0" fontId="43" fillId="0" borderId="55" xfId="0" applyFont="1" applyBorder="1" applyAlignment="1">
      <alignment horizontal="center" vertical="center"/>
    </xf>
    <xf numFmtId="0" fontId="43" fillId="0" borderId="36" xfId="0" applyFont="1" applyBorder="1" applyAlignment="1">
      <alignment horizontal="center" vertical="center"/>
    </xf>
    <xf numFmtId="0" fontId="43" fillId="0" borderId="56" xfId="0" applyFont="1" applyBorder="1" applyAlignment="1">
      <alignment horizontal="center" vertical="center"/>
    </xf>
  </cellXfs>
  <cellStyles count="6">
    <cellStyle name="Euro" xfId="2" xr:uid="{E21DEA48-64FD-004A-A2D5-2A776CF23260}"/>
    <cellStyle name="Komma" xfId="1" builtinId="3"/>
    <cellStyle name="Link" xfId="3" builtinId="8"/>
    <cellStyle name="Prozent" xfId="4" builtinId="5"/>
    <cellStyle name="Standard" xfId="0" builtinId="0"/>
    <cellStyle name="Währung" xfId="5" builtin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12700</xdr:colOff>
      <xdr:row>0</xdr:row>
      <xdr:rowOff>0</xdr:rowOff>
    </xdr:from>
    <xdr:to>
      <xdr:col>3</xdr:col>
      <xdr:colOff>0</xdr:colOff>
      <xdr:row>0</xdr:row>
      <xdr:rowOff>0</xdr:rowOff>
    </xdr:to>
    <xdr:sp macro="" textlink="">
      <xdr:nvSpPr>
        <xdr:cNvPr id="8219" name="Line 1">
          <a:extLst>
            <a:ext uri="{FF2B5EF4-FFF2-40B4-BE49-F238E27FC236}">
              <a16:creationId xmlns:a16="http://schemas.microsoft.com/office/drawing/2014/main" id="{ADAD91B8-C5E0-938C-7F5D-6C12B64C0CB7}"/>
            </a:ext>
          </a:extLst>
        </xdr:cNvPr>
        <xdr:cNvSpPr>
          <a:spLocks noChangeShapeType="1"/>
        </xdr:cNvSpPr>
      </xdr:nvSpPr>
      <xdr:spPr bwMode="auto">
        <a:xfrm flipH="1">
          <a:off x="4025900" y="0"/>
          <a:ext cx="1511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1435100</xdr:colOff>
      <xdr:row>0</xdr:row>
      <xdr:rowOff>0</xdr:rowOff>
    </xdr:to>
    <xdr:sp macro="" textlink="">
      <xdr:nvSpPr>
        <xdr:cNvPr id="8220" name="Line 2">
          <a:extLst>
            <a:ext uri="{FF2B5EF4-FFF2-40B4-BE49-F238E27FC236}">
              <a16:creationId xmlns:a16="http://schemas.microsoft.com/office/drawing/2014/main" id="{E1722ABA-8895-E436-38BE-08A64F1E146F}"/>
            </a:ext>
          </a:extLst>
        </xdr:cNvPr>
        <xdr:cNvSpPr>
          <a:spLocks noChangeShapeType="1"/>
        </xdr:cNvSpPr>
      </xdr:nvSpPr>
      <xdr:spPr bwMode="auto">
        <a:xfrm flipH="1">
          <a:off x="7340600" y="0"/>
          <a:ext cx="1435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8221" name="Line 3">
          <a:extLst>
            <a:ext uri="{FF2B5EF4-FFF2-40B4-BE49-F238E27FC236}">
              <a16:creationId xmlns:a16="http://schemas.microsoft.com/office/drawing/2014/main" id="{6D018CA8-C4C9-F54E-9788-8B8C98A4C8F6}"/>
            </a:ext>
          </a:extLst>
        </xdr:cNvPr>
        <xdr:cNvSpPr>
          <a:spLocks noChangeShapeType="1"/>
        </xdr:cNvSpPr>
      </xdr:nvSpPr>
      <xdr:spPr bwMode="auto">
        <a:xfrm flipH="1">
          <a:off x="8890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8222" name="Line 4">
          <a:extLst>
            <a:ext uri="{FF2B5EF4-FFF2-40B4-BE49-F238E27FC236}">
              <a16:creationId xmlns:a16="http://schemas.microsoft.com/office/drawing/2014/main" id="{45B96430-42A3-2DE3-3D8E-639B93A52BF8}"/>
            </a:ext>
          </a:extLst>
        </xdr:cNvPr>
        <xdr:cNvSpPr>
          <a:spLocks noChangeShapeType="1"/>
        </xdr:cNvSpPr>
      </xdr:nvSpPr>
      <xdr:spPr bwMode="auto">
        <a:xfrm flipH="1">
          <a:off x="29210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12700</xdr:colOff>
      <xdr:row>12</xdr:row>
      <xdr:rowOff>0</xdr:rowOff>
    </xdr:from>
    <xdr:to>
      <xdr:col>3</xdr:col>
      <xdr:colOff>0</xdr:colOff>
      <xdr:row>27</xdr:row>
      <xdr:rowOff>0</xdr:rowOff>
    </xdr:to>
    <xdr:sp macro="" textlink="">
      <xdr:nvSpPr>
        <xdr:cNvPr id="8223" name="Line 8">
          <a:extLst>
            <a:ext uri="{FF2B5EF4-FFF2-40B4-BE49-F238E27FC236}">
              <a16:creationId xmlns:a16="http://schemas.microsoft.com/office/drawing/2014/main" id="{ED9737E6-53FA-1731-E570-B73DC63385A0}"/>
            </a:ext>
          </a:extLst>
        </xdr:cNvPr>
        <xdr:cNvSpPr>
          <a:spLocks noChangeShapeType="1"/>
        </xdr:cNvSpPr>
      </xdr:nvSpPr>
      <xdr:spPr bwMode="auto">
        <a:xfrm flipH="1">
          <a:off x="4025900" y="2476500"/>
          <a:ext cx="1511300"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177800</xdr:rowOff>
    </xdr:from>
    <xdr:to>
      <xdr:col>6</xdr:col>
      <xdr:colOff>0</xdr:colOff>
      <xdr:row>26</xdr:row>
      <xdr:rowOff>165100</xdr:rowOff>
    </xdr:to>
    <xdr:sp macro="" textlink="">
      <xdr:nvSpPr>
        <xdr:cNvPr id="8224" name="Line 9">
          <a:extLst>
            <a:ext uri="{FF2B5EF4-FFF2-40B4-BE49-F238E27FC236}">
              <a16:creationId xmlns:a16="http://schemas.microsoft.com/office/drawing/2014/main" id="{98213A19-5DFD-4869-9E11-3EE3DD3EF258}"/>
            </a:ext>
          </a:extLst>
        </xdr:cNvPr>
        <xdr:cNvSpPr>
          <a:spLocks noChangeShapeType="1"/>
        </xdr:cNvSpPr>
      </xdr:nvSpPr>
      <xdr:spPr bwMode="auto">
        <a:xfrm flipH="1">
          <a:off x="7340600" y="2451100"/>
          <a:ext cx="1549400" cy="3035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12</xdr:row>
      <xdr:rowOff>12700</xdr:rowOff>
    </xdr:from>
    <xdr:to>
      <xdr:col>6</xdr:col>
      <xdr:colOff>0</xdr:colOff>
      <xdr:row>27</xdr:row>
      <xdr:rowOff>12700</xdr:rowOff>
    </xdr:to>
    <xdr:sp macro="" textlink="">
      <xdr:nvSpPr>
        <xdr:cNvPr id="8225" name="Line 10">
          <a:extLst>
            <a:ext uri="{FF2B5EF4-FFF2-40B4-BE49-F238E27FC236}">
              <a16:creationId xmlns:a16="http://schemas.microsoft.com/office/drawing/2014/main" id="{D4D25B19-B090-4276-3AAB-503CA0B2AD26}"/>
            </a:ext>
          </a:extLst>
        </xdr:cNvPr>
        <xdr:cNvSpPr>
          <a:spLocks noChangeShapeType="1"/>
        </xdr:cNvSpPr>
      </xdr:nvSpPr>
      <xdr:spPr bwMode="auto">
        <a:xfrm flipH="1">
          <a:off x="8890000" y="2489200"/>
          <a:ext cx="0"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0</xdr:rowOff>
    </xdr:from>
    <xdr:to>
      <xdr:col>1</xdr:col>
      <xdr:colOff>0</xdr:colOff>
      <xdr:row>27</xdr:row>
      <xdr:rowOff>0</xdr:rowOff>
    </xdr:to>
    <xdr:sp macro="" textlink="">
      <xdr:nvSpPr>
        <xdr:cNvPr id="8226" name="Line 11">
          <a:extLst>
            <a:ext uri="{FF2B5EF4-FFF2-40B4-BE49-F238E27FC236}">
              <a16:creationId xmlns:a16="http://schemas.microsoft.com/office/drawing/2014/main" id="{BAAE51A4-3294-2C97-08D7-6D5AF1AE7634}"/>
            </a:ext>
          </a:extLst>
        </xdr:cNvPr>
        <xdr:cNvSpPr>
          <a:spLocks noChangeShapeType="1"/>
        </xdr:cNvSpPr>
      </xdr:nvSpPr>
      <xdr:spPr bwMode="auto">
        <a:xfrm flipH="1">
          <a:off x="2921000" y="2476500"/>
          <a:ext cx="0" cy="3048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xdr:colOff>
      <xdr:row>0</xdr:row>
      <xdr:rowOff>0</xdr:rowOff>
    </xdr:from>
    <xdr:to>
      <xdr:col>5</xdr:col>
      <xdr:colOff>0</xdr:colOff>
      <xdr:row>0</xdr:row>
      <xdr:rowOff>0</xdr:rowOff>
    </xdr:to>
    <xdr:sp macro="" textlink="">
      <xdr:nvSpPr>
        <xdr:cNvPr id="6167" name="Line 1">
          <a:extLst>
            <a:ext uri="{FF2B5EF4-FFF2-40B4-BE49-F238E27FC236}">
              <a16:creationId xmlns:a16="http://schemas.microsoft.com/office/drawing/2014/main" id="{5F7D5A13-CB3D-F23B-8C4E-6486BC4561D2}"/>
            </a:ext>
          </a:extLst>
        </xdr:cNvPr>
        <xdr:cNvSpPr>
          <a:spLocks noChangeShapeType="1"/>
        </xdr:cNvSpPr>
      </xdr:nvSpPr>
      <xdr:spPr bwMode="auto">
        <a:xfrm flipH="1">
          <a:off x="4102100" y="0"/>
          <a:ext cx="660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711200</xdr:colOff>
      <xdr:row>0</xdr:row>
      <xdr:rowOff>0</xdr:rowOff>
    </xdr:to>
    <xdr:sp macro="" textlink="">
      <xdr:nvSpPr>
        <xdr:cNvPr id="6168" name="Line 2">
          <a:extLst>
            <a:ext uri="{FF2B5EF4-FFF2-40B4-BE49-F238E27FC236}">
              <a16:creationId xmlns:a16="http://schemas.microsoft.com/office/drawing/2014/main" id="{515F76D0-540C-89F8-64E0-CF3B40A702AC}"/>
            </a:ext>
          </a:extLst>
        </xdr:cNvPr>
        <xdr:cNvSpPr>
          <a:spLocks noChangeShapeType="1"/>
        </xdr:cNvSpPr>
      </xdr:nvSpPr>
      <xdr:spPr bwMode="auto">
        <a:xfrm flipH="1">
          <a:off x="5473700" y="0"/>
          <a:ext cx="711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7</xdr:col>
      <xdr:colOff>0</xdr:colOff>
      <xdr:row>0</xdr:row>
      <xdr:rowOff>0</xdr:rowOff>
    </xdr:to>
    <xdr:sp macro="" textlink="">
      <xdr:nvSpPr>
        <xdr:cNvPr id="6169" name="Line 3">
          <a:extLst>
            <a:ext uri="{FF2B5EF4-FFF2-40B4-BE49-F238E27FC236}">
              <a16:creationId xmlns:a16="http://schemas.microsoft.com/office/drawing/2014/main" id="{5BC7C692-49CC-79D4-0B9A-75D48DF34FB7}"/>
            </a:ext>
          </a:extLst>
        </xdr:cNvPr>
        <xdr:cNvSpPr>
          <a:spLocks noChangeShapeType="1"/>
        </xdr:cNvSpPr>
      </xdr:nvSpPr>
      <xdr:spPr bwMode="auto">
        <a:xfrm flipH="1">
          <a:off x="6184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673100</xdr:colOff>
      <xdr:row>0</xdr:row>
      <xdr:rowOff>0</xdr:rowOff>
    </xdr:to>
    <xdr:sp macro="" textlink="">
      <xdr:nvSpPr>
        <xdr:cNvPr id="6170" name="Line 4">
          <a:extLst>
            <a:ext uri="{FF2B5EF4-FFF2-40B4-BE49-F238E27FC236}">
              <a16:creationId xmlns:a16="http://schemas.microsoft.com/office/drawing/2014/main" id="{4EDCAF5D-8D2C-A1B1-FCC8-4B4772F9ABFD}"/>
            </a:ext>
          </a:extLst>
        </xdr:cNvPr>
        <xdr:cNvSpPr>
          <a:spLocks noChangeShapeType="1"/>
        </xdr:cNvSpPr>
      </xdr:nvSpPr>
      <xdr:spPr bwMode="auto">
        <a:xfrm flipH="1">
          <a:off x="2717800" y="0"/>
          <a:ext cx="673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0</xdr:rowOff>
    </xdr:from>
    <xdr:to>
      <xdr:col>1</xdr:col>
      <xdr:colOff>0</xdr:colOff>
      <xdr:row>29</xdr:row>
      <xdr:rowOff>0</xdr:rowOff>
    </xdr:to>
    <xdr:sp macro="" textlink="">
      <xdr:nvSpPr>
        <xdr:cNvPr id="6171" name="Line 8">
          <a:extLst>
            <a:ext uri="{FF2B5EF4-FFF2-40B4-BE49-F238E27FC236}">
              <a16:creationId xmlns:a16="http://schemas.microsoft.com/office/drawing/2014/main" id="{220A0F46-741F-9970-FA58-34014A2CDE20}"/>
            </a:ext>
          </a:extLst>
        </xdr:cNvPr>
        <xdr:cNvSpPr>
          <a:spLocks noChangeShapeType="1"/>
        </xdr:cNvSpPr>
      </xdr:nvSpPr>
      <xdr:spPr bwMode="auto">
        <a:xfrm flipH="1">
          <a:off x="1917700" y="2514600"/>
          <a:ext cx="0" cy="345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0</xdr:rowOff>
    </xdr:from>
    <xdr:to>
      <xdr:col>1</xdr:col>
      <xdr:colOff>0</xdr:colOff>
      <xdr:row>29</xdr:row>
      <xdr:rowOff>0</xdr:rowOff>
    </xdr:to>
    <xdr:sp macro="" textlink="">
      <xdr:nvSpPr>
        <xdr:cNvPr id="6172" name="Line 9">
          <a:extLst>
            <a:ext uri="{FF2B5EF4-FFF2-40B4-BE49-F238E27FC236}">
              <a16:creationId xmlns:a16="http://schemas.microsoft.com/office/drawing/2014/main" id="{21A914F5-74AB-15C0-C759-F61471DB82E1}"/>
            </a:ext>
          </a:extLst>
        </xdr:cNvPr>
        <xdr:cNvSpPr>
          <a:spLocks noChangeShapeType="1"/>
        </xdr:cNvSpPr>
      </xdr:nvSpPr>
      <xdr:spPr bwMode="auto">
        <a:xfrm flipH="1">
          <a:off x="1917700" y="2514600"/>
          <a:ext cx="0" cy="345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12700</xdr:rowOff>
    </xdr:from>
    <xdr:to>
      <xdr:col>1</xdr:col>
      <xdr:colOff>0</xdr:colOff>
      <xdr:row>29</xdr:row>
      <xdr:rowOff>0</xdr:rowOff>
    </xdr:to>
    <xdr:sp macro="" textlink="">
      <xdr:nvSpPr>
        <xdr:cNvPr id="6173" name="Line 10">
          <a:extLst>
            <a:ext uri="{FF2B5EF4-FFF2-40B4-BE49-F238E27FC236}">
              <a16:creationId xmlns:a16="http://schemas.microsoft.com/office/drawing/2014/main" id="{708E3057-A0B1-4DB6-6C5D-D9F2554761DB}"/>
            </a:ext>
          </a:extLst>
        </xdr:cNvPr>
        <xdr:cNvSpPr>
          <a:spLocks noChangeShapeType="1"/>
        </xdr:cNvSpPr>
      </xdr:nvSpPr>
      <xdr:spPr bwMode="auto">
        <a:xfrm flipH="1">
          <a:off x="1917700" y="2527300"/>
          <a:ext cx="0" cy="3441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0</xdr:rowOff>
    </xdr:from>
    <xdr:to>
      <xdr:col>1</xdr:col>
      <xdr:colOff>0</xdr:colOff>
      <xdr:row>29</xdr:row>
      <xdr:rowOff>0</xdr:rowOff>
    </xdr:to>
    <xdr:sp macro="" textlink="">
      <xdr:nvSpPr>
        <xdr:cNvPr id="6174" name="Line 11">
          <a:extLst>
            <a:ext uri="{FF2B5EF4-FFF2-40B4-BE49-F238E27FC236}">
              <a16:creationId xmlns:a16="http://schemas.microsoft.com/office/drawing/2014/main" id="{7FE780FA-5089-4560-8494-FC4467CFB704}"/>
            </a:ext>
          </a:extLst>
        </xdr:cNvPr>
        <xdr:cNvSpPr>
          <a:spLocks noChangeShapeType="1"/>
        </xdr:cNvSpPr>
      </xdr:nvSpPr>
      <xdr:spPr bwMode="auto">
        <a:xfrm flipH="1">
          <a:off x="1917700" y="2514600"/>
          <a:ext cx="0" cy="345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12</xdr:row>
      <xdr:rowOff>0</xdr:rowOff>
    </xdr:from>
    <xdr:to>
      <xdr:col>1</xdr:col>
      <xdr:colOff>0</xdr:colOff>
      <xdr:row>29</xdr:row>
      <xdr:rowOff>0</xdr:rowOff>
    </xdr:to>
    <xdr:sp macro="" textlink="">
      <xdr:nvSpPr>
        <xdr:cNvPr id="6175" name="Line 12">
          <a:extLst>
            <a:ext uri="{FF2B5EF4-FFF2-40B4-BE49-F238E27FC236}">
              <a16:creationId xmlns:a16="http://schemas.microsoft.com/office/drawing/2014/main" id="{1269826C-68A2-AD9B-8BB4-4D4A2F69A108}"/>
            </a:ext>
          </a:extLst>
        </xdr:cNvPr>
        <xdr:cNvSpPr>
          <a:spLocks noChangeShapeType="1"/>
        </xdr:cNvSpPr>
      </xdr:nvSpPr>
      <xdr:spPr bwMode="auto">
        <a:xfrm flipH="1">
          <a:off x="1917700" y="2514600"/>
          <a:ext cx="0" cy="345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9236" name="Line 1">
          <a:extLst>
            <a:ext uri="{FF2B5EF4-FFF2-40B4-BE49-F238E27FC236}">
              <a16:creationId xmlns:a16="http://schemas.microsoft.com/office/drawing/2014/main" id="{E02EB84A-8237-65B6-BC61-50FF04651D39}"/>
            </a:ext>
          </a:extLst>
        </xdr:cNvPr>
        <xdr:cNvSpPr>
          <a:spLocks noChangeShapeType="1"/>
        </xdr:cNvSpPr>
      </xdr:nvSpPr>
      <xdr:spPr bwMode="auto">
        <a:xfrm flipH="1">
          <a:off x="4787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9237" name="Line 2">
          <a:extLst>
            <a:ext uri="{FF2B5EF4-FFF2-40B4-BE49-F238E27FC236}">
              <a16:creationId xmlns:a16="http://schemas.microsoft.com/office/drawing/2014/main" id="{F3C0BD55-487E-4743-F548-81B04BCD09BB}"/>
            </a:ext>
          </a:extLst>
        </xdr:cNvPr>
        <xdr:cNvSpPr>
          <a:spLocks noChangeShapeType="1"/>
        </xdr:cNvSpPr>
      </xdr:nvSpPr>
      <xdr:spPr bwMode="auto">
        <a:xfrm flipH="1">
          <a:off x="4787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9238" name="Line 3">
          <a:extLst>
            <a:ext uri="{FF2B5EF4-FFF2-40B4-BE49-F238E27FC236}">
              <a16:creationId xmlns:a16="http://schemas.microsoft.com/office/drawing/2014/main" id="{F62489CF-F5F6-4986-202B-8AF45E4375C8}"/>
            </a:ext>
          </a:extLst>
        </xdr:cNvPr>
        <xdr:cNvSpPr>
          <a:spLocks noChangeShapeType="1"/>
        </xdr:cNvSpPr>
      </xdr:nvSpPr>
      <xdr:spPr bwMode="auto">
        <a:xfrm flipH="1">
          <a:off x="4787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9239" name="Line 4">
          <a:extLst>
            <a:ext uri="{FF2B5EF4-FFF2-40B4-BE49-F238E27FC236}">
              <a16:creationId xmlns:a16="http://schemas.microsoft.com/office/drawing/2014/main" id="{D0901F2A-D87A-18BE-00D9-E4415B44DA2B}"/>
            </a:ext>
          </a:extLst>
        </xdr:cNvPr>
        <xdr:cNvSpPr>
          <a:spLocks noChangeShapeType="1"/>
        </xdr:cNvSpPr>
      </xdr:nvSpPr>
      <xdr:spPr bwMode="auto">
        <a:xfrm flipH="1">
          <a:off x="4787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1</xdr:col>
      <xdr:colOff>0</xdr:colOff>
      <xdr:row>10</xdr:row>
      <xdr:rowOff>0</xdr:rowOff>
    </xdr:to>
    <xdr:sp macro="" textlink="">
      <xdr:nvSpPr>
        <xdr:cNvPr id="9240" name="Line 5">
          <a:extLst>
            <a:ext uri="{FF2B5EF4-FFF2-40B4-BE49-F238E27FC236}">
              <a16:creationId xmlns:a16="http://schemas.microsoft.com/office/drawing/2014/main" id="{A90A7398-8666-8D98-E201-7D080294D253}"/>
            </a:ext>
          </a:extLst>
        </xdr:cNvPr>
        <xdr:cNvSpPr>
          <a:spLocks noChangeShapeType="1"/>
        </xdr:cNvSpPr>
      </xdr:nvSpPr>
      <xdr:spPr bwMode="auto">
        <a:xfrm flipH="1">
          <a:off x="3771900" y="2108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1</xdr:col>
      <xdr:colOff>0</xdr:colOff>
      <xdr:row>10</xdr:row>
      <xdr:rowOff>0</xdr:rowOff>
    </xdr:to>
    <xdr:sp macro="" textlink="">
      <xdr:nvSpPr>
        <xdr:cNvPr id="9241" name="Line 6">
          <a:extLst>
            <a:ext uri="{FF2B5EF4-FFF2-40B4-BE49-F238E27FC236}">
              <a16:creationId xmlns:a16="http://schemas.microsoft.com/office/drawing/2014/main" id="{9AA97E59-5063-EC75-CF24-89548C8C6232}"/>
            </a:ext>
          </a:extLst>
        </xdr:cNvPr>
        <xdr:cNvSpPr>
          <a:spLocks noChangeShapeType="1"/>
        </xdr:cNvSpPr>
      </xdr:nvSpPr>
      <xdr:spPr bwMode="auto">
        <a:xfrm flipH="1">
          <a:off x="3771900" y="2108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1</xdr:col>
      <xdr:colOff>0</xdr:colOff>
      <xdr:row>10</xdr:row>
      <xdr:rowOff>0</xdr:rowOff>
    </xdr:to>
    <xdr:sp macro="" textlink="">
      <xdr:nvSpPr>
        <xdr:cNvPr id="9242" name="Line 7">
          <a:extLst>
            <a:ext uri="{FF2B5EF4-FFF2-40B4-BE49-F238E27FC236}">
              <a16:creationId xmlns:a16="http://schemas.microsoft.com/office/drawing/2014/main" id="{4176125B-364A-E4D5-94B0-947B4463153F}"/>
            </a:ext>
          </a:extLst>
        </xdr:cNvPr>
        <xdr:cNvSpPr>
          <a:spLocks noChangeShapeType="1"/>
        </xdr:cNvSpPr>
      </xdr:nvSpPr>
      <xdr:spPr bwMode="auto">
        <a:xfrm flipH="1">
          <a:off x="3771900" y="2108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1</xdr:col>
      <xdr:colOff>0</xdr:colOff>
      <xdr:row>10</xdr:row>
      <xdr:rowOff>0</xdr:rowOff>
    </xdr:to>
    <xdr:sp macro="" textlink="">
      <xdr:nvSpPr>
        <xdr:cNvPr id="9243" name="Line 8">
          <a:extLst>
            <a:ext uri="{FF2B5EF4-FFF2-40B4-BE49-F238E27FC236}">
              <a16:creationId xmlns:a16="http://schemas.microsoft.com/office/drawing/2014/main" id="{017C9C48-7097-6D45-9FAE-2DBCE387426D}"/>
            </a:ext>
          </a:extLst>
        </xdr:cNvPr>
        <xdr:cNvSpPr>
          <a:spLocks noChangeShapeType="1"/>
        </xdr:cNvSpPr>
      </xdr:nvSpPr>
      <xdr:spPr bwMode="auto">
        <a:xfrm flipH="1">
          <a:off x="3771900" y="2108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10</xdr:row>
      <xdr:rowOff>0</xdr:rowOff>
    </xdr:from>
    <xdr:to>
      <xdr:col>1</xdr:col>
      <xdr:colOff>0</xdr:colOff>
      <xdr:row>10</xdr:row>
      <xdr:rowOff>0</xdr:rowOff>
    </xdr:to>
    <xdr:sp macro="" textlink="">
      <xdr:nvSpPr>
        <xdr:cNvPr id="9244" name="Line 9">
          <a:extLst>
            <a:ext uri="{FF2B5EF4-FFF2-40B4-BE49-F238E27FC236}">
              <a16:creationId xmlns:a16="http://schemas.microsoft.com/office/drawing/2014/main" id="{06F1E370-02AF-48B3-ECCD-262E6C8992F6}"/>
            </a:ext>
          </a:extLst>
        </xdr:cNvPr>
        <xdr:cNvSpPr>
          <a:spLocks noChangeShapeType="1"/>
        </xdr:cNvSpPr>
      </xdr:nvSpPr>
      <xdr:spPr bwMode="auto">
        <a:xfrm flipH="1">
          <a:off x="3771900" y="2108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uhlmann@edvart.d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013FF-89F4-844A-9EB3-1F51427F2156}">
  <dimension ref="A3:B40"/>
  <sheetViews>
    <sheetView showGridLines="0" tabSelected="1" topLeftCell="A4" zoomScale="140" zoomScaleNormal="140" workbookViewId="0">
      <selection activeCell="F32" sqref="F32"/>
    </sheetView>
  </sheetViews>
  <sheetFormatPr baseColWidth="10" defaultColWidth="11.5" defaultRowHeight="18"/>
  <cols>
    <col min="1" max="1" width="85" style="100" customWidth="1"/>
    <col min="2" max="2" width="25.5" style="101" customWidth="1"/>
    <col min="3" max="3" width="14.1640625" style="102" customWidth="1"/>
    <col min="4" max="16384" width="11.5" style="102"/>
  </cols>
  <sheetData>
    <row r="3" spans="1:1">
      <c r="A3" s="100" t="s">
        <v>98</v>
      </c>
    </row>
    <row r="4" spans="1:1">
      <c r="A4" s="100" t="s">
        <v>129</v>
      </c>
    </row>
    <row r="5" spans="1:1">
      <c r="A5" s="100" t="s">
        <v>130</v>
      </c>
    </row>
    <row r="6" spans="1:1">
      <c r="A6" s="100" t="s">
        <v>131</v>
      </c>
    </row>
    <row r="7" spans="1:1">
      <c r="A7" s="103" t="s">
        <v>132</v>
      </c>
    </row>
    <row r="14" spans="1:1" ht="25">
      <c r="A14" s="104" t="s">
        <v>172</v>
      </c>
    </row>
    <row r="15" spans="1:1" ht="25">
      <c r="A15" s="105"/>
    </row>
    <row r="16" spans="1:1">
      <c r="A16" s="106" t="s">
        <v>127</v>
      </c>
    </row>
    <row r="23" spans="1:1">
      <c r="A23" s="100" t="s">
        <v>128</v>
      </c>
    </row>
    <row r="40" spans="1:1">
      <c r="A40" s="100" t="s">
        <v>133</v>
      </c>
    </row>
  </sheetData>
  <phoneticPr fontId="14" type="noConversion"/>
  <hyperlinks>
    <hyperlink ref="A7" r:id="rId1" xr:uid="{CFC6C97B-3A09-F04C-AE66-C27131866EF7}"/>
  </hyperlinks>
  <pageMargins left="1.01" right="0.23622047244094491" top="0.6692913385826772" bottom="0.51181102362204722" header="0.35433070866141736" footer="0.3543307086614173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ECD69-F58D-1040-A5DE-A85C23E6A1AC}">
  <dimension ref="A1:C62"/>
  <sheetViews>
    <sheetView topLeftCell="A27" zoomScale="150" workbookViewId="0">
      <selection activeCell="B7" sqref="B7:C8"/>
    </sheetView>
  </sheetViews>
  <sheetFormatPr baseColWidth="10" defaultColWidth="11" defaultRowHeight="13"/>
  <cols>
    <col min="1" max="1" width="20.6640625" style="107" customWidth="1"/>
    <col min="2" max="2" width="43.6640625" style="107" customWidth="1"/>
    <col min="3" max="3" width="13.6640625" style="107" customWidth="1"/>
    <col min="4" max="16384" width="11" style="107"/>
  </cols>
  <sheetData>
    <row r="1" spans="1:3" ht="10.5" customHeight="1">
      <c r="A1" s="231" t="s">
        <v>6</v>
      </c>
      <c r="B1" s="232"/>
      <c r="C1" s="233"/>
    </row>
    <row r="2" spans="1:3" ht="10.5" customHeight="1">
      <c r="A2" s="234"/>
      <c r="B2" s="235"/>
      <c r="C2" s="236"/>
    </row>
    <row r="3" spans="1:3" ht="5" customHeight="1" thickBot="1">
      <c r="A3" s="237"/>
      <c r="B3" s="238"/>
      <c r="C3" s="239"/>
    </row>
    <row r="4" spans="1:3" ht="10.5" customHeight="1"/>
    <row r="5" spans="1:3" ht="10.5" customHeight="1">
      <c r="A5" s="240" t="s">
        <v>7</v>
      </c>
      <c r="B5" s="241"/>
      <c r="C5" s="242"/>
    </row>
    <row r="6" spans="1:3" ht="10.5" customHeight="1">
      <c r="A6" s="243"/>
      <c r="B6" s="244"/>
      <c r="C6" s="245"/>
    </row>
    <row r="7" spans="1:3" ht="10.5" customHeight="1">
      <c r="A7" s="225" t="s">
        <v>8</v>
      </c>
      <c r="B7" s="227" t="s">
        <v>98</v>
      </c>
      <c r="C7" s="228"/>
    </row>
    <row r="8" spans="1:3" ht="10.5" customHeight="1">
      <c r="A8" s="226"/>
      <c r="B8" s="229"/>
      <c r="C8" s="230"/>
    </row>
    <row r="9" spans="1:3" ht="10.5" customHeight="1">
      <c r="A9" s="225" t="s">
        <v>9</v>
      </c>
      <c r="B9" s="227" t="s">
        <v>99</v>
      </c>
      <c r="C9" s="228"/>
    </row>
    <row r="10" spans="1:3" ht="10.5" customHeight="1">
      <c r="A10" s="226"/>
      <c r="B10" s="229"/>
      <c r="C10" s="230"/>
    </row>
    <row r="11" spans="1:3" ht="10.5" customHeight="1">
      <c r="A11" s="225" t="s">
        <v>10</v>
      </c>
      <c r="B11" s="227" t="s">
        <v>100</v>
      </c>
      <c r="C11" s="228"/>
    </row>
    <row r="12" spans="1:3" ht="10.5" customHeight="1">
      <c r="A12" s="226"/>
      <c r="B12" s="229"/>
      <c r="C12" s="230"/>
    </row>
    <row r="13" spans="1:3" ht="10.5" customHeight="1">
      <c r="A13" s="225" t="s">
        <v>11</v>
      </c>
      <c r="B13" s="227" t="s">
        <v>101</v>
      </c>
      <c r="C13" s="228"/>
    </row>
    <row r="14" spans="1:3" ht="10.5" customHeight="1">
      <c r="A14" s="226"/>
      <c r="B14" s="229"/>
      <c r="C14" s="230"/>
    </row>
    <row r="15" spans="1:3" ht="10.5" customHeight="1">
      <c r="A15" s="108"/>
      <c r="B15" s="109"/>
      <c r="C15" s="110"/>
    </row>
    <row r="16" spans="1:3" ht="10.5" customHeight="1">
      <c r="A16" s="217" t="s">
        <v>12</v>
      </c>
      <c r="B16" s="218"/>
      <c r="C16" s="219"/>
    </row>
    <row r="17" spans="1:3" ht="10.5" customHeight="1">
      <c r="A17" s="220"/>
      <c r="B17" s="221"/>
      <c r="C17" s="222"/>
    </row>
    <row r="18" spans="1:3" ht="10.5" customHeight="1">
      <c r="A18" s="223" t="s">
        <v>13</v>
      </c>
      <c r="B18" s="223" t="s">
        <v>14</v>
      </c>
      <c r="C18" s="219" t="s">
        <v>15</v>
      </c>
    </row>
    <row r="19" spans="1:3" ht="10.5" customHeight="1">
      <c r="A19" s="224"/>
      <c r="B19" s="224"/>
      <c r="C19" s="222"/>
    </row>
    <row r="20" spans="1:3" ht="13" customHeight="1">
      <c r="A20" s="111" t="s">
        <v>174</v>
      </c>
      <c r="B20" s="111" t="s">
        <v>178</v>
      </c>
      <c r="C20" s="111"/>
    </row>
    <row r="21" spans="1:3" ht="13" customHeight="1">
      <c r="A21" s="112" t="s">
        <v>175</v>
      </c>
      <c r="B21" s="112" t="s">
        <v>179</v>
      </c>
      <c r="C21" s="112"/>
    </row>
    <row r="22" spans="1:3" ht="13" customHeight="1">
      <c r="A22" s="112" t="s">
        <v>176</v>
      </c>
      <c r="B22" s="112" t="s">
        <v>180</v>
      </c>
      <c r="C22" s="112" t="s">
        <v>177</v>
      </c>
    </row>
    <row r="23" spans="1:3" ht="13" customHeight="1">
      <c r="A23" s="112"/>
      <c r="B23" s="112"/>
      <c r="C23" s="112"/>
    </row>
    <row r="24" spans="1:3" ht="13" customHeight="1">
      <c r="A24" s="112"/>
      <c r="B24" s="112"/>
      <c r="C24" s="112"/>
    </row>
    <row r="25" spans="1:3" ht="10.5" customHeight="1">
      <c r="A25" s="217" t="s">
        <v>16</v>
      </c>
      <c r="B25" s="218"/>
      <c r="C25" s="219"/>
    </row>
    <row r="26" spans="1:3" ht="10.5" customHeight="1">
      <c r="A26" s="220"/>
      <c r="B26" s="221"/>
      <c r="C26" s="222"/>
    </row>
    <row r="27" spans="1:3" ht="10.5" customHeight="1">
      <c r="A27" s="223" t="s">
        <v>13</v>
      </c>
      <c r="B27" s="223" t="s">
        <v>17</v>
      </c>
      <c r="C27" s="219" t="s">
        <v>15</v>
      </c>
    </row>
    <row r="28" spans="1:3" ht="10.5" customHeight="1">
      <c r="A28" s="224"/>
      <c r="B28" s="224"/>
      <c r="C28" s="222"/>
    </row>
    <row r="29" spans="1:3" ht="13" customHeight="1">
      <c r="A29" s="111" t="s">
        <v>182</v>
      </c>
      <c r="B29" s="111" t="s">
        <v>181</v>
      </c>
      <c r="C29" s="111"/>
    </row>
    <row r="30" spans="1:3" ht="13" customHeight="1">
      <c r="A30" s="112" t="s">
        <v>183</v>
      </c>
      <c r="B30" s="112" t="s">
        <v>184</v>
      </c>
      <c r="C30" s="112" t="s">
        <v>185</v>
      </c>
    </row>
    <row r="31" spans="1:3" ht="13" customHeight="1">
      <c r="A31" s="112"/>
      <c r="B31" s="112"/>
      <c r="C31" s="112"/>
    </row>
    <row r="32" spans="1:3" ht="13" customHeight="1">
      <c r="A32" s="112"/>
      <c r="B32" s="112"/>
      <c r="C32" s="112"/>
    </row>
    <row r="33" spans="1:3" ht="10.5" customHeight="1">
      <c r="A33" s="217" t="s">
        <v>18</v>
      </c>
      <c r="B33" s="218"/>
      <c r="C33" s="219"/>
    </row>
    <row r="34" spans="1:3" ht="10.5" customHeight="1">
      <c r="A34" s="220"/>
      <c r="B34" s="221"/>
      <c r="C34" s="222"/>
    </row>
    <row r="35" spans="1:3" ht="10.5" customHeight="1">
      <c r="A35" s="223" t="s">
        <v>13</v>
      </c>
      <c r="B35" s="223" t="s">
        <v>19</v>
      </c>
      <c r="C35" s="219" t="s">
        <v>15</v>
      </c>
    </row>
    <row r="36" spans="1:3" ht="10.5" customHeight="1">
      <c r="A36" s="224"/>
      <c r="B36" s="224"/>
      <c r="C36" s="222"/>
    </row>
    <row r="37" spans="1:3" ht="13" customHeight="1">
      <c r="A37" s="118" t="s">
        <v>124</v>
      </c>
      <c r="B37" s="118" t="s">
        <v>187</v>
      </c>
      <c r="C37" s="118"/>
    </row>
    <row r="38" spans="1:3" ht="13" customHeight="1">
      <c r="A38" s="112"/>
      <c r="B38" s="112" t="s">
        <v>186</v>
      </c>
      <c r="C38" s="112"/>
    </row>
    <row r="39" spans="1:3" ht="13" customHeight="1">
      <c r="A39" s="112"/>
      <c r="B39" s="112" t="s">
        <v>188</v>
      </c>
      <c r="C39" s="112"/>
    </row>
    <row r="40" spans="1:3" ht="13" customHeight="1">
      <c r="A40" s="112"/>
      <c r="B40" s="112"/>
      <c r="C40" s="112"/>
    </row>
    <row r="41" spans="1:3" ht="13" customHeight="1">
      <c r="A41" s="112"/>
      <c r="B41" s="112"/>
      <c r="C41" s="112"/>
    </row>
    <row r="42" spans="1:3" ht="10.5" customHeight="1">
      <c r="A42" s="217" t="s">
        <v>20</v>
      </c>
      <c r="B42" s="218"/>
      <c r="C42" s="219"/>
    </row>
    <row r="43" spans="1:3" ht="10.5" customHeight="1">
      <c r="A43" s="220"/>
      <c r="B43" s="221"/>
      <c r="C43" s="222"/>
    </row>
    <row r="44" spans="1:3" ht="10.5" customHeight="1">
      <c r="A44" s="223" t="s">
        <v>13</v>
      </c>
      <c r="B44" s="217" t="s">
        <v>21</v>
      </c>
      <c r="C44" s="219"/>
    </row>
    <row r="45" spans="1:3" ht="10.5" customHeight="1">
      <c r="A45" s="224"/>
      <c r="B45" s="220"/>
      <c r="C45" s="222"/>
    </row>
    <row r="46" spans="1:3" ht="13" customHeight="1">
      <c r="A46" s="118" t="s">
        <v>189</v>
      </c>
      <c r="B46" s="119" t="s">
        <v>190</v>
      </c>
      <c r="C46" s="111"/>
    </row>
    <row r="47" spans="1:3" ht="13" customHeight="1">
      <c r="A47" s="120" t="s">
        <v>199</v>
      </c>
      <c r="B47" s="120" t="s">
        <v>191</v>
      </c>
      <c r="C47" s="112"/>
    </row>
    <row r="48" spans="1:3" ht="13" customHeight="1">
      <c r="A48" s="120" t="s">
        <v>200</v>
      </c>
      <c r="B48" s="120" t="s">
        <v>192</v>
      </c>
      <c r="C48" s="112"/>
    </row>
    <row r="49" spans="1:3" ht="13" customHeight="1">
      <c r="A49" s="120"/>
      <c r="B49" s="120" t="s">
        <v>193</v>
      </c>
      <c r="C49" s="112"/>
    </row>
    <row r="50" spans="1:3" ht="13" customHeight="1">
      <c r="A50" s="120" t="s">
        <v>201</v>
      </c>
      <c r="B50" s="120" t="s">
        <v>194</v>
      </c>
      <c r="C50" s="112"/>
    </row>
    <row r="51" spans="1:3" ht="13" customHeight="1">
      <c r="A51" s="120"/>
      <c r="B51" s="120" t="s">
        <v>195</v>
      </c>
      <c r="C51" s="112"/>
    </row>
    <row r="52" spans="1:3" ht="13" customHeight="1">
      <c r="A52" s="120" t="s">
        <v>196</v>
      </c>
      <c r="B52" s="120" t="s">
        <v>197</v>
      </c>
      <c r="C52" s="112"/>
    </row>
    <row r="53" spans="1:3" ht="13" customHeight="1">
      <c r="A53" s="120"/>
      <c r="B53" s="120" t="s">
        <v>198</v>
      </c>
      <c r="C53" s="112"/>
    </row>
    <row r="54" spans="1:3" ht="13" customHeight="1">
      <c r="A54" s="112"/>
      <c r="B54" s="112"/>
      <c r="C54" s="112"/>
    </row>
    <row r="55" spans="1:3" ht="13" customHeight="1">
      <c r="A55" s="113"/>
      <c r="B55" s="113"/>
      <c r="C55" s="113"/>
    </row>
    <row r="56" spans="1:3" ht="10.5" customHeight="1">
      <c r="A56" s="114"/>
      <c r="B56" s="114"/>
      <c r="C56" s="114"/>
    </row>
    <row r="57" spans="1:3" ht="10.5" customHeight="1">
      <c r="A57" s="114"/>
      <c r="B57" s="114"/>
      <c r="C57" s="114"/>
    </row>
    <row r="58" spans="1:3" ht="10.5" customHeight="1">
      <c r="A58" s="115"/>
      <c r="B58" s="115"/>
      <c r="C58" s="115"/>
    </row>
    <row r="59" spans="1:3" ht="14.25" customHeight="1">
      <c r="A59" s="116" t="s">
        <v>3</v>
      </c>
      <c r="B59" s="117" t="s">
        <v>22</v>
      </c>
    </row>
    <row r="60" spans="1:3" ht="10.5" customHeight="1"/>
    <row r="61" spans="1:3" ht="10.5" customHeight="1"/>
    <row r="62" spans="1:3" ht="10.5" customHeight="1"/>
  </sheetData>
  <mergeCells count="26">
    <mergeCell ref="A9:A10"/>
    <mergeCell ref="B9:C10"/>
    <mergeCell ref="A11:A12"/>
    <mergeCell ref="B11:C12"/>
    <mergeCell ref="A1:C3"/>
    <mergeCell ref="A5:C6"/>
    <mergeCell ref="A7:A8"/>
    <mergeCell ref="B7:C8"/>
    <mergeCell ref="A25:C26"/>
    <mergeCell ref="A27:A28"/>
    <mergeCell ref="B27:B28"/>
    <mergeCell ref="C27:C28"/>
    <mergeCell ref="A13:A14"/>
    <mergeCell ref="B13:C14"/>
    <mergeCell ref="A16:C17"/>
    <mergeCell ref="A18:A19"/>
    <mergeCell ref="B18:B19"/>
    <mergeCell ref="C18:C19"/>
    <mergeCell ref="A42:C43"/>
    <mergeCell ref="A44:A45"/>
    <mergeCell ref="B44:B45"/>
    <mergeCell ref="C44:C45"/>
    <mergeCell ref="A33:C34"/>
    <mergeCell ref="A35:A36"/>
    <mergeCell ref="B35:B36"/>
    <mergeCell ref="C35:C36"/>
  </mergeCells>
  <phoneticPr fontId="14" type="noConversion"/>
  <pageMargins left="1.2204724409448819" right="0.47244094488188981" top="1.1417322834645669" bottom="0.47244094488188981" header="0.51181102362204722" footer="0.35433070866141736"/>
  <pageSetup paperSize="9" orientation="portrait"/>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503FA-E811-B94B-8632-F1F69103114A}">
  <dimension ref="A1:F46"/>
  <sheetViews>
    <sheetView showGridLines="0" zoomScale="150" zoomScaleNormal="150" workbookViewId="0">
      <selection activeCell="D24" sqref="D24"/>
    </sheetView>
  </sheetViews>
  <sheetFormatPr baseColWidth="10" defaultColWidth="11.5" defaultRowHeight="19"/>
  <cols>
    <col min="1" max="1" width="51.83203125" style="64" customWidth="1"/>
    <col min="2" max="2" width="25.5" style="65" customWidth="1"/>
    <col min="3" max="3" width="14.1640625" style="60" customWidth="1"/>
    <col min="4" max="16384" width="11.5" style="60"/>
  </cols>
  <sheetData>
    <row r="1" spans="1:3">
      <c r="A1" s="121" t="s">
        <v>24</v>
      </c>
      <c r="B1" s="58"/>
      <c r="C1" s="59"/>
    </row>
    <row r="2" spans="1:3" ht="20" thickBot="1">
      <c r="A2" s="122" t="s">
        <v>202</v>
      </c>
      <c r="B2" s="61"/>
    </row>
    <row r="3" spans="1:3" s="62" customFormat="1">
      <c r="A3" s="126"/>
      <c r="B3" s="127" t="s">
        <v>52</v>
      </c>
    </row>
    <row r="4" spans="1:3" s="62" customFormat="1" ht="15" customHeight="1">
      <c r="A4" s="126" t="s">
        <v>53</v>
      </c>
      <c r="B4" s="128"/>
    </row>
    <row r="5" spans="1:3" ht="15" customHeight="1">
      <c r="A5" s="129" t="s">
        <v>54</v>
      </c>
      <c r="B5" s="130">
        <v>0</v>
      </c>
    </row>
    <row r="6" spans="1:3" ht="15" customHeight="1">
      <c r="A6" s="129" t="s">
        <v>55</v>
      </c>
      <c r="B6" s="130">
        <v>0</v>
      </c>
    </row>
    <row r="7" spans="1:3" ht="15" customHeight="1">
      <c r="A7" s="129" t="s">
        <v>56</v>
      </c>
      <c r="B7" s="130">
        <v>0</v>
      </c>
    </row>
    <row r="8" spans="1:3" ht="15" customHeight="1">
      <c r="A8" s="129" t="s">
        <v>57</v>
      </c>
      <c r="B8" s="130">
        <v>1000</v>
      </c>
    </row>
    <row r="9" spans="1:3" ht="15" customHeight="1">
      <c r="A9" s="129" t="s">
        <v>74</v>
      </c>
      <c r="B9" s="130">
        <v>0</v>
      </c>
    </row>
    <row r="10" spans="1:3" ht="15" customHeight="1">
      <c r="A10" s="129" t="s">
        <v>47</v>
      </c>
      <c r="B10" s="130">
        <v>100</v>
      </c>
    </row>
    <row r="11" spans="1:3" ht="15" customHeight="1">
      <c r="A11" s="129" t="s">
        <v>58</v>
      </c>
      <c r="B11" s="131">
        <f>SUM(B5:B10)</f>
        <v>1100</v>
      </c>
    </row>
    <row r="12" spans="1:3" ht="8" customHeight="1">
      <c r="A12" s="129"/>
      <c r="B12" s="130"/>
    </row>
    <row r="13" spans="1:3" ht="15" customHeight="1">
      <c r="A13" s="126" t="s">
        <v>59</v>
      </c>
      <c r="B13" s="130"/>
    </row>
    <row r="14" spans="1:3" ht="15" customHeight="1">
      <c r="A14" s="129" t="s">
        <v>60</v>
      </c>
      <c r="B14" s="130">
        <v>0</v>
      </c>
    </row>
    <row r="15" spans="1:3" ht="15" customHeight="1">
      <c r="A15" s="129" t="s">
        <v>61</v>
      </c>
      <c r="B15" s="130">
        <v>0</v>
      </c>
    </row>
    <row r="16" spans="1:3" ht="15" customHeight="1">
      <c r="A16" s="129" t="s">
        <v>91</v>
      </c>
      <c r="B16" s="130">
        <v>0</v>
      </c>
    </row>
    <row r="17" spans="1:2" ht="15" customHeight="1">
      <c r="A17" s="129" t="s">
        <v>47</v>
      </c>
      <c r="B17" s="130">
        <v>0</v>
      </c>
    </row>
    <row r="18" spans="1:2" ht="15" customHeight="1">
      <c r="A18" s="129" t="s">
        <v>62</v>
      </c>
      <c r="B18" s="131">
        <v>0</v>
      </c>
    </row>
    <row r="19" spans="1:2" ht="8" customHeight="1">
      <c r="A19" s="129"/>
      <c r="B19" s="130"/>
    </row>
    <row r="20" spans="1:2" ht="15" customHeight="1">
      <c r="A20" s="126" t="s">
        <v>63</v>
      </c>
      <c r="B20" s="130"/>
    </row>
    <row r="21" spans="1:2" ht="15" customHeight="1">
      <c r="A21" s="129" t="s">
        <v>64</v>
      </c>
      <c r="B21" s="130">
        <v>0</v>
      </c>
    </row>
    <row r="22" spans="1:2" ht="15" customHeight="1">
      <c r="A22" s="129" t="s">
        <v>65</v>
      </c>
      <c r="B22" s="130">
        <v>0</v>
      </c>
    </row>
    <row r="23" spans="1:2" ht="15" customHeight="1">
      <c r="A23" s="129" t="s">
        <v>66</v>
      </c>
      <c r="B23" s="130">
        <v>100</v>
      </c>
    </row>
    <row r="24" spans="1:2" ht="15" customHeight="1">
      <c r="A24" s="129" t="s">
        <v>67</v>
      </c>
      <c r="B24" s="130">
        <v>0</v>
      </c>
    </row>
    <row r="25" spans="1:2" ht="15" customHeight="1">
      <c r="A25" s="129" t="s">
        <v>47</v>
      </c>
      <c r="B25" s="130">
        <v>0</v>
      </c>
    </row>
    <row r="26" spans="1:2" ht="15" customHeight="1">
      <c r="A26" s="129" t="s">
        <v>68</v>
      </c>
      <c r="B26" s="131">
        <f>SUM(B21:B25)</f>
        <v>100</v>
      </c>
    </row>
    <row r="27" spans="1:2" ht="8" customHeight="1">
      <c r="A27" s="129"/>
      <c r="B27" s="130"/>
    </row>
    <row r="28" spans="1:2" ht="15" customHeight="1">
      <c r="A28" s="126" t="s">
        <v>69</v>
      </c>
      <c r="B28" s="130"/>
    </row>
    <row r="29" spans="1:2" ht="8" customHeight="1">
      <c r="A29" s="129"/>
      <c r="B29" s="130"/>
    </row>
    <row r="30" spans="1:2" ht="15" customHeight="1">
      <c r="A30" s="126" t="s">
        <v>76</v>
      </c>
      <c r="B30" s="130"/>
    </row>
    <row r="31" spans="1:2" ht="15" customHeight="1">
      <c r="A31" s="132" t="s">
        <v>70</v>
      </c>
      <c r="B31" s="130">
        <v>2500</v>
      </c>
    </row>
    <row r="32" spans="1:2" ht="15" customHeight="1">
      <c r="A32" s="133" t="s">
        <v>71</v>
      </c>
      <c r="B32" s="130">
        <v>7000</v>
      </c>
    </row>
    <row r="33" spans="1:6" ht="15" customHeight="1">
      <c r="A33" s="133" t="s">
        <v>72</v>
      </c>
      <c r="B33" s="130">
        <v>0</v>
      </c>
    </row>
    <row r="34" spans="1:6" ht="15" customHeight="1">
      <c r="A34" s="133" t="s">
        <v>90</v>
      </c>
      <c r="B34" s="130">
        <v>0</v>
      </c>
    </row>
    <row r="35" spans="1:6" ht="15" customHeight="1">
      <c r="A35" s="126" t="s">
        <v>73</v>
      </c>
      <c r="B35" s="131">
        <f>SUM(B31:B34)</f>
        <v>9500</v>
      </c>
    </row>
    <row r="36" spans="1:6" ht="8" customHeight="1">
      <c r="A36" s="129"/>
      <c r="B36" s="134"/>
    </row>
    <row r="37" spans="1:6" ht="15" customHeight="1" thickBot="1">
      <c r="A37" s="135" t="s">
        <v>75</v>
      </c>
      <c r="B37" s="136">
        <f>B28+B11+B18+B26-B35</f>
        <v>-8300</v>
      </c>
    </row>
    <row r="38" spans="1:6" ht="15" customHeight="1">
      <c r="A38" s="133" t="s">
        <v>23</v>
      </c>
      <c r="B38" s="137"/>
    </row>
    <row r="39" spans="1:6" ht="15" customHeight="1">
      <c r="A39" s="133" t="s">
        <v>77</v>
      </c>
      <c r="B39" s="138"/>
    </row>
    <row r="40" spans="1:6" ht="15" customHeight="1">
      <c r="A40" s="133" t="s">
        <v>120</v>
      </c>
      <c r="B40" s="138"/>
    </row>
    <row r="41" spans="1:6" ht="15" customHeight="1">
      <c r="A41" s="133" t="s">
        <v>30</v>
      </c>
      <c r="B41" s="138"/>
    </row>
    <row r="42" spans="1:6" ht="15" customHeight="1">
      <c r="A42" s="133" t="s">
        <v>2</v>
      </c>
      <c r="B42" s="138"/>
    </row>
    <row r="43" spans="1:6" s="57" customFormat="1" ht="9.75" customHeight="1">
      <c r="A43" s="124"/>
      <c r="B43" s="63"/>
    </row>
    <row r="44" spans="1:6" s="57" customFormat="1" ht="33" customHeight="1">
      <c r="A44" s="125" t="s">
        <v>3</v>
      </c>
      <c r="B44" s="63"/>
    </row>
    <row r="46" spans="1:6" s="66" customFormat="1" ht="11">
      <c r="B46" s="67"/>
      <c r="C46" s="67"/>
      <c r="D46" s="67"/>
      <c r="E46" s="67"/>
      <c r="F46" s="67"/>
    </row>
  </sheetData>
  <phoneticPr fontId="14" type="noConversion"/>
  <pageMargins left="1.0629921259842521" right="0.23622047244094491" top="0.74803149606299213" bottom="0.27559055118110237" header="0.35433070866141736" footer="0.19685039370078741"/>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49E5C-42DB-8940-9146-32C63B6FC235}">
  <sheetPr>
    <pageSetUpPr fitToPage="1"/>
  </sheetPr>
  <dimension ref="A3:J37"/>
  <sheetViews>
    <sheetView showGridLines="0" topLeftCell="A3" zoomScale="130" zoomScaleNormal="130" workbookViewId="0">
      <selection activeCell="G42" sqref="G42"/>
    </sheetView>
  </sheetViews>
  <sheetFormatPr baseColWidth="10" defaultColWidth="11.5" defaultRowHeight="14"/>
  <cols>
    <col min="1" max="1" width="16.5" style="70" customWidth="1"/>
    <col min="2" max="2" width="14.83203125" style="68" customWidth="1"/>
    <col min="3" max="3" width="9.33203125" style="69" customWidth="1"/>
    <col min="4" max="4" width="12" style="68" bestFit="1" customWidth="1"/>
    <col min="5" max="5" width="14.83203125" style="68" customWidth="1"/>
    <col min="6" max="6" width="9.33203125" style="69" customWidth="1"/>
    <col min="7" max="8" width="12" style="68" bestFit="1" customWidth="1"/>
    <col min="9" max="9" width="15.5" style="70" bestFit="1" customWidth="1"/>
    <col min="10" max="10" width="20" style="70" bestFit="1" customWidth="1"/>
    <col min="11" max="16384" width="11.5" style="70"/>
  </cols>
  <sheetData>
    <row r="3" spans="1:10" ht="16">
      <c r="A3" s="171" t="s">
        <v>78</v>
      </c>
    </row>
    <row r="4" spans="1:10">
      <c r="A4" s="172"/>
    </row>
    <row r="5" spans="1:10" ht="15" thickBot="1">
      <c r="A5" s="172"/>
    </row>
    <row r="6" spans="1:10" s="71" customFormat="1" ht="15">
      <c r="A6" s="173" t="s">
        <v>149</v>
      </c>
      <c r="B6" s="188" t="s">
        <v>150</v>
      </c>
      <c r="C6" s="189" t="s">
        <v>151</v>
      </c>
      <c r="D6" s="190" t="s">
        <v>152</v>
      </c>
      <c r="E6" s="188" t="s">
        <v>150</v>
      </c>
      <c r="F6" s="191" t="s">
        <v>169</v>
      </c>
      <c r="G6" s="190" t="s">
        <v>154</v>
      </c>
      <c r="H6" s="192" t="s">
        <v>155</v>
      </c>
      <c r="I6" s="193" t="s">
        <v>156</v>
      </c>
      <c r="J6" s="194" t="s">
        <v>157</v>
      </c>
    </row>
    <row r="7" spans="1:10" s="71" customFormat="1" ht="15">
      <c r="A7" s="174" t="s">
        <v>158</v>
      </c>
      <c r="B7" s="195" t="s">
        <v>159</v>
      </c>
      <c r="C7" s="196" t="s">
        <v>153</v>
      </c>
      <c r="D7" s="197" t="s">
        <v>160</v>
      </c>
      <c r="E7" s="195" t="s">
        <v>159</v>
      </c>
      <c r="F7" s="198" t="s">
        <v>153</v>
      </c>
      <c r="G7" s="197" t="s">
        <v>160</v>
      </c>
      <c r="H7" s="199" t="s">
        <v>160</v>
      </c>
      <c r="I7" s="200"/>
      <c r="J7" s="201"/>
    </row>
    <row r="8" spans="1:10" s="71" customFormat="1" ht="15">
      <c r="A8" s="175"/>
      <c r="B8" s="195" t="s">
        <v>161</v>
      </c>
      <c r="C8" s="198"/>
      <c r="D8" s="197"/>
      <c r="E8" s="195" t="s">
        <v>154</v>
      </c>
      <c r="F8" s="198"/>
      <c r="G8" s="197"/>
      <c r="H8" s="199" t="s">
        <v>170</v>
      </c>
      <c r="I8" s="200"/>
      <c r="J8" s="201"/>
    </row>
    <row r="9" spans="1:10" s="71" customFormat="1" ht="16" thickBot="1">
      <c r="A9" s="176"/>
      <c r="B9" s="74"/>
      <c r="C9" s="75"/>
      <c r="D9" s="76"/>
      <c r="E9" s="74"/>
      <c r="F9" s="75"/>
      <c r="G9" s="76"/>
      <c r="H9" s="77"/>
      <c r="I9" s="72"/>
      <c r="J9" s="73"/>
    </row>
    <row r="10" spans="1:10">
      <c r="A10" s="177" t="s">
        <v>162</v>
      </c>
      <c r="B10" s="139"/>
      <c r="C10" s="140"/>
      <c r="D10" s="141"/>
      <c r="E10" s="139"/>
      <c r="F10" s="140"/>
      <c r="G10" s="141"/>
      <c r="H10" s="142"/>
      <c r="I10" s="202" t="s">
        <v>163</v>
      </c>
      <c r="J10" s="78"/>
    </row>
    <row r="11" spans="1:10">
      <c r="A11" s="178" t="s">
        <v>206</v>
      </c>
      <c r="B11" s="143">
        <v>500</v>
      </c>
      <c r="C11" s="144">
        <v>2</v>
      </c>
      <c r="D11" s="145">
        <f>B11*C11</f>
        <v>1000</v>
      </c>
      <c r="E11" s="143">
        <v>500</v>
      </c>
      <c r="F11" s="144">
        <v>2</v>
      </c>
      <c r="G11" s="145">
        <f>E11*F11</f>
        <v>1000</v>
      </c>
      <c r="H11" s="146">
        <f>D11+G11</f>
        <v>2000</v>
      </c>
      <c r="I11" s="203"/>
      <c r="J11" s="78"/>
    </row>
    <row r="12" spans="1:10">
      <c r="A12" s="178" t="s">
        <v>207</v>
      </c>
      <c r="B12" s="143">
        <v>500</v>
      </c>
      <c r="C12" s="144">
        <v>2</v>
      </c>
      <c r="D12" s="145">
        <f>B12*C12</f>
        <v>1000</v>
      </c>
      <c r="E12" s="143">
        <v>500</v>
      </c>
      <c r="F12" s="144">
        <v>2</v>
      </c>
      <c r="G12" s="145">
        <f>E12*F12</f>
        <v>1000</v>
      </c>
      <c r="H12" s="146">
        <f>D12+G12</f>
        <v>2000</v>
      </c>
      <c r="I12" s="203"/>
      <c r="J12" s="78"/>
    </row>
    <row r="13" spans="1:10" ht="15" thickBot="1">
      <c r="A13" s="179" t="s">
        <v>208</v>
      </c>
      <c r="B13" s="147">
        <v>500</v>
      </c>
      <c r="C13" s="148">
        <v>2</v>
      </c>
      <c r="D13" s="149">
        <f>B13*C13</f>
        <v>1000</v>
      </c>
      <c r="E13" s="147">
        <v>500</v>
      </c>
      <c r="F13" s="148">
        <v>2</v>
      </c>
      <c r="G13" s="149">
        <f>E13*F13</f>
        <v>1000</v>
      </c>
      <c r="H13" s="150">
        <f>D13+G13</f>
        <v>2000</v>
      </c>
      <c r="I13" s="203"/>
      <c r="J13" s="78"/>
    </row>
    <row r="14" spans="1:10">
      <c r="A14" s="180"/>
      <c r="B14" s="151"/>
      <c r="C14" s="152"/>
      <c r="D14" s="153"/>
      <c r="E14" s="151"/>
      <c r="F14" s="152"/>
      <c r="G14" s="153"/>
      <c r="H14" s="154"/>
      <c r="I14" s="203"/>
      <c r="J14" s="78"/>
    </row>
    <row r="15" spans="1:10" ht="15" thickBot="1">
      <c r="A15" s="181"/>
      <c r="B15" s="155"/>
      <c r="C15" s="156"/>
      <c r="D15" s="157"/>
      <c r="E15" s="155"/>
      <c r="F15" s="156"/>
      <c r="G15" s="157"/>
      <c r="H15" s="158"/>
      <c r="I15" s="203"/>
      <c r="J15" s="78"/>
    </row>
    <row r="16" spans="1:10">
      <c r="A16" s="177" t="s">
        <v>164</v>
      </c>
      <c r="B16" s="159"/>
      <c r="C16" s="160"/>
      <c r="D16" s="161"/>
      <c r="E16" s="159"/>
      <c r="F16" s="160"/>
      <c r="G16" s="161"/>
      <c r="H16" s="162"/>
      <c r="I16" s="202" t="s">
        <v>165</v>
      </c>
      <c r="J16" s="78"/>
    </row>
    <row r="17" spans="1:10">
      <c r="A17" s="182" t="s">
        <v>203</v>
      </c>
      <c r="B17" s="143">
        <v>1000</v>
      </c>
      <c r="C17" s="144">
        <v>4</v>
      </c>
      <c r="D17" s="145">
        <f>B17*C17</f>
        <v>4000</v>
      </c>
      <c r="E17" s="143">
        <v>1000</v>
      </c>
      <c r="F17" s="144">
        <v>4</v>
      </c>
      <c r="G17" s="145">
        <f>E17*F17</f>
        <v>4000</v>
      </c>
      <c r="H17" s="146">
        <f>D17+G17</f>
        <v>8000</v>
      </c>
      <c r="I17" s="203"/>
      <c r="J17" s="78"/>
    </row>
    <row r="18" spans="1:10">
      <c r="A18" s="182" t="s">
        <v>204</v>
      </c>
      <c r="B18" s="143">
        <v>1500</v>
      </c>
      <c r="C18" s="144">
        <v>2</v>
      </c>
      <c r="D18" s="145">
        <f>B18*C18</f>
        <v>3000</v>
      </c>
      <c r="E18" s="143">
        <v>1500</v>
      </c>
      <c r="F18" s="144">
        <v>2</v>
      </c>
      <c r="G18" s="145">
        <f>E18*F18</f>
        <v>3000</v>
      </c>
      <c r="H18" s="146">
        <f>D18+G18</f>
        <v>6000</v>
      </c>
      <c r="I18" s="203"/>
      <c r="J18" s="78"/>
    </row>
    <row r="19" spans="1:10">
      <c r="A19" s="182" t="s">
        <v>205</v>
      </c>
      <c r="B19" s="143">
        <v>240</v>
      </c>
      <c r="C19" s="144">
        <v>4</v>
      </c>
      <c r="D19" s="145">
        <f>B19*C19</f>
        <v>960</v>
      </c>
      <c r="E19" s="143">
        <v>240</v>
      </c>
      <c r="F19" s="144">
        <v>4</v>
      </c>
      <c r="G19" s="145">
        <f>E19*F19</f>
        <v>960</v>
      </c>
      <c r="H19" s="146">
        <f>D19+G19</f>
        <v>1920</v>
      </c>
      <c r="I19" s="203"/>
      <c r="J19" s="78"/>
    </row>
    <row r="20" spans="1:10">
      <c r="A20" s="182"/>
      <c r="B20" s="143"/>
      <c r="C20" s="144"/>
      <c r="D20" s="145"/>
      <c r="E20" s="143"/>
      <c r="F20" s="144"/>
      <c r="G20" s="145"/>
      <c r="H20" s="146"/>
      <c r="I20" s="203"/>
      <c r="J20" s="78"/>
    </row>
    <row r="21" spans="1:10">
      <c r="A21" s="182"/>
      <c r="B21" s="143"/>
      <c r="C21" s="144"/>
      <c r="D21" s="145"/>
      <c r="E21" s="143"/>
      <c r="F21" s="144"/>
      <c r="G21" s="145"/>
      <c r="H21" s="146"/>
      <c r="I21" s="203"/>
      <c r="J21" s="78"/>
    </row>
    <row r="22" spans="1:10">
      <c r="A22" s="182"/>
      <c r="B22" s="143"/>
      <c r="C22" s="144"/>
      <c r="D22" s="145"/>
      <c r="E22" s="143"/>
      <c r="F22" s="144"/>
      <c r="G22" s="145"/>
      <c r="H22" s="146"/>
      <c r="I22" s="203"/>
      <c r="J22" s="78"/>
    </row>
    <row r="23" spans="1:10" ht="15" thickBot="1">
      <c r="A23" s="183"/>
      <c r="B23" s="147"/>
      <c r="C23" s="148"/>
      <c r="D23" s="149"/>
      <c r="E23" s="147"/>
      <c r="F23" s="148"/>
      <c r="G23" s="149"/>
      <c r="H23" s="150"/>
      <c r="I23" s="203"/>
      <c r="J23" s="78"/>
    </row>
    <row r="24" spans="1:10" ht="15" thickBot="1">
      <c r="A24" s="184"/>
      <c r="B24" s="163"/>
      <c r="C24" s="164"/>
      <c r="D24" s="165"/>
      <c r="E24" s="163"/>
      <c r="F24" s="164"/>
      <c r="G24" s="165"/>
      <c r="H24" s="166"/>
      <c r="I24" s="203"/>
      <c r="J24" s="78"/>
    </row>
    <row r="25" spans="1:10">
      <c r="A25" s="177" t="s">
        <v>166</v>
      </c>
      <c r="B25" s="159"/>
      <c r="C25" s="160"/>
      <c r="D25" s="161"/>
      <c r="E25" s="159"/>
      <c r="F25" s="160"/>
      <c r="G25" s="161"/>
      <c r="H25" s="162"/>
      <c r="I25" s="202" t="s">
        <v>167</v>
      </c>
      <c r="J25" s="78"/>
    </row>
    <row r="26" spans="1:10">
      <c r="A26" s="185" t="s">
        <v>209</v>
      </c>
      <c r="B26" s="143">
        <v>1000</v>
      </c>
      <c r="C26" s="144">
        <v>1</v>
      </c>
      <c r="D26" s="145">
        <f>B26*C26</f>
        <v>1000</v>
      </c>
      <c r="E26" s="143">
        <v>1000</v>
      </c>
      <c r="F26" s="144">
        <v>2</v>
      </c>
      <c r="G26" s="145">
        <f>E26*F26</f>
        <v>2000</v>
      </c>
      <c r="H26" s="146">
        <f>D26+G26</f>
        <v>3000</v>
      </c>
      <c r="I26" s="203"/>
      <c r="J26" s="78"/>
    </row>
    <row r="27" spans="1:10">
      <c r="A27" s="182" t="s">
        <v>25</v>
      </c>
      <c r="B27" s="143">
        <v>1000</v>
      </c>
      <c r="C27" s="144">
        <v>1</v>
      </c>
      <c r="D27" s="145">
        <f>B27*C27</f>
        <v>1000</v>
      </c>
      <c r="E27" s="143">
        <v>1000</v>
      </c>
      <c r="F27" s="144">
        <v>2</v>
      </c>
      <c r="G27" s="145">
        <f>E27*F27</f>
        <v>2000</v>
      </c>
      <c r="H27" s="146">
        <f>D27+G27</f>
        <v>3000</v>
      </c>
      <c r="I27" s="203"/>
      <c r="J27" s="78"/>
    </row>
    <row r="28" spans="1:10" ht="15" thickBot="1">
      <c r="A28" s="183" t="s">
        <v>26</v>
      </c>
      <c r="B28" s="147">
        <v>1000</v>
      </c>
      <c r="C28" s="148">
        <v>1</v>
      </c>
      <c r="D28" s="149">
        <f>B28*C28</f>
        <v>1000</v>
      </c>
      <c r="E28" s="147">
        <v>1000</v>
      </c>
      <c r="F28" s="148">
        <v>2</v>
      </c>
      <c r="G28" s="149">
        <f>E28*F28</f>
        <v>2000</v>
      </c>
      <c r="H28" s="150">
        <f>D28+G28</f>
        <v>3000</v>
      </c>
      <c r="I28" s="203"/>
      <c r="J28" s="78"/>
    </row>
    <row r="29" spans="1:10" ht="15" thickBot="1">
      <c r="A29" s="184"/>
      <c r="B29" s="163"/>
      <c r="C29" s="164"/>
      <c r="D29" s="165"/>
      <c r="E29" s="163"/>
      <c r="F29" s="164"/>
      <c r="G29" s="165"/>
      <c r="H29" s="166"/>
      <c r="I29" s="203"/>
      <c r="J29" s="78"/>
    </row>
    <row r="30" spans="1:10">
      <c r="A30" s="177" t="s">
        <v>47</v>
      </c>
      <c r="B30" s="159"/>
      <c r="C30" s="160"/>
      <c r="D30" s="161"/>
      <c r="E30" s="159"/>
      <c r="F30" s="160"/>
      <c r="G30" s="161"/>
      <c r="H30" s="162"/>
      <c r="I30" s="203"/>
      <c r="J30" s="78"/>
    </row>
    <row r="31" spans="1:10">
      <c r="A31" s="185" t="s">
        <v>168</v>
      </c>
      <c r="B31" s="143"/>
      <c r="C31" s="144"/>
      <c r="D31" s="145"/>
      <c r="E31" s="143"/>
      <c r="F31" s="144"/>
      <c r="G31" s="145"/>
      <c r="H31" s="146"/>
      <c r="I31" s="203"/>
      <c r="J31" s="78"/>
    </row>
    <row r="32" spans="1:10" ht="15" thickBot="1">
      <c r="A32" s="183" t="s">
        <v>168</v>
      </c>
      <c r="B32" s="147"/>
      <c r="C32" s="148"/>
      <c r="D32" s="149"/>
      <c r="E32" s="147"/>
      <c r="F32" s="148"/>
      <c r="G32" s="149"/>
      <c r="H32" s="150"/>
      <c r="I32" s="203"/>
      <c r="J32" s="78"/>
    </row>
    <row r="33" spans="1:10">
      <c r="A33" s="186"/>
      <c r="B33" s="151"/>
      <c r="C33" s="152"/>
      <c r="D33" s="153"/>
      <c r="E33" s="151"/>
      <c r="F33" s="152"/>
      <c r="G33" s="153"/>
      <c r="H33" s="154"/>
      <c r="I33" s="203"/>
      <c r="J33" s="78"/>
    </row>
    <row r="34" spans="1:10">
      <c r="A34" s="181"/>
      <c r="B34" s="155"/>
      <c r="C34" s="156"/>
      <c r="D34" s="157"/>
      <c r="E34" s="155"/>
      <c r="F34" s="156"/>
      <c r="G34" s="157"/>
      <c r="H34" s="158"/>
      <c r="I34" s="204"/>
      <c r="J34" s="79"/>
    </row>
    <row r="35" spans="1:10" s="71" customFormat="1" ht="16" thickBot="1">
      <c r="A35" s="187" t="s">
        <v>115</v>
      </c>
      <c r="B35" s="167"/>
      <c r="C35" s="168"/>
      <c r="D35" s="169">
        <f>SUM(D11:D32)</f>
        <v>13960</v>
      </c>
      <c r="E35" s="167"/>
      <c r="F35" s="168"/>
      <c r="G35" s="169">
        <f>SUM(G11:G32)</f>
        <v>16960</v>
      </c>
      <c r="H35" s="170">
        <f>SUM(H11:H33)</f>
        <v>30920</v>
      </c>
      <c r="I35" s="205"/>
      <c r="J35" s="80"/>
    </row>
    <row r="36" spans="1:10">
      <c r="A36" s="172"/>
    </row>
    <row r="37" spans="1:10">
      <c r="A37" s="172" t="s">
        <v>3</v>
      </c>
    </row>
  </sheetData>
  <phoneticPr fontId="14" type="noConversion"/>
  <pageMargins left="0.23622047244094491" right="0.23622047244094491" top="0.86614173228346458" bottom="0.51181102362204722" header="0.35433070866141736" footer="0.35433070866141736"/>
  <pageSetup paperSize="9" scale="95" orientation="landscape"/>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9C4B-5C47-934D-AFD3-41F7F8908955}">
  <sheetPr>
    <pageSetUpPr fitToPage="1"/>
  </sheetPr>
  <dimension ref="A1:G36"/>
  <sheetViews>
    <sheetView zoomScale="140" zoomScaleNormal="140" workbookViewId="0">
      <selection activeCell="F7" sqref="F7"/>
    </sheetView>
  </sheetViews>
  <sheetFormatPr baseColWidth="10" defaultRowHeight="16"/>
  <cols>
    <col min="1" max="1" width="38.33203125" style="1" customWidth="1"/>
    <col min="2" max="2" width="14.33203125" style="2" customWidth="1"/>
    <col min="3" max="3" width="20" style="2" customWidth="1"/>
    <col min="4" max="4" width="10" style="39" customWidth="1"/>
    <col min="5" max="5" width="13.6640625" style="2" customWidth="1"/>
    <col min="6" max="6" width="20.33203125" style="2" customWidth="1"/>
    <col min="7" max="7" width="7.5" style="39" bestFit="1" customWidth="1"/>
  </cols>
  <sheetData>
    <row r="1" spans="1:7" ht="18" customHeight="1" thickBot="1">
      <c r="A1" s="81" t="s">
        <v>31</v>
      </c>
      <c r="B1" s="9"/>
      <c r="C1" s="9"/>
      <c r="D1" s="35"/>
      <c r="E1" s="9"/>
      <c r="F1" s="9"/>
      <c r="G1" s="43"/>
    </row>
    <row r="2" spans="1:7">
      <c r="A2" s="82" t="s">
        <v>32</v>
      </c>
      <c r="B2" s="83"/>
      <c r="C2" s="84" t="s">
        <v>148</v>
      </c>
      <c r="D2" s="85"/>
      <c r="E2" s="83"/>
      <c r="F2" s="84" t="s">
        <v>148</v>
      </c>
      <c r="G2" s="44"/>
    </row>
    <row r="3" spans="1:7">
      <c r="A3" s="86" t="s">
        <v>202</v>
      </c>
      <c r="B3" s="87"/>
      <c r="C3" s="88" t="s">
        <v>171</v>
      </c>
      <c r="D3" s="89"/>
      <c r="E3" s="87"/>
      <c r="F3" s="88" t="s">
        <v>96</v>
      </c>
      <c r="G3" s="46"/>
    </row>
    <row r="4" spans="1:7">
      <c r="A4" s="82"/>
      <c r="B4" s="90" t="s">
        <v>121</v>
      </c>
      <c r="C4" s="91" t="s">
        <v>122</v>
      </c>
      <c r="D4" s="92"/>
      <c r="E4" s="90" t="s">
        <v>121</v>
      </c>
      <c r="F4" s="91" t="s">
        <v>122</v>
      </c>
      <c r="G4" s="45"/>
    </row>
    <row r="5" spans="1:7" ht="17" thickBot="1">
      <c r="A5" s="82" t="s">
        <v>94</v>
      </c>
      <c r="B5" s="3"/>
      <c r="C5" s="32">
        <v>0</v>
      </c>
      <c r="D5" s="37"/>
      <c r="E5" s="3"/>
      <c r="F5" s="4">
        <v>30920</v>
      </c>
      <c r="G5" s="46"/>
    </row>
    <row r="6" spans="1:7">
      <c r="A6" s="86" t="s">
        <v>211</v>
      </c>
      <c r="B6" s="27"/>
      <c r="C6" s="4">
        <f>C5*0.1379</f>
        <v>0</v>
      </c>
      <c r="D6" s="36"/>
      <c r="E6" s="27"/>
      <c r="F6" s="4">
        <f>F5 - (F5/1.19)</f>
        <v>4936.8067226890744</v>
      </c>
      <c r="G6" s="45"/>
    </row>
    <row r="7" spans="1:7">
      <c r="A7" s="82" t="s">
        <v>95</v>
      </c>
      <c r="B7" s="3"/>
      <c r="C7" s="4">
        <f>C5-C6</f>
        <v>0</v>
      </c>
      <c r="D7" s="37">
        <v>1</v>
      </c>
      <c r="E7" s="3"/>
      <c r="F7" s="4">
        <f>F5-F6</f>
        <v>25983.193277310926</v>
      </c>
      <c r="G7" s="46">
        <v>1</v>
      </c>
    </row>
    <row r="8" spans="1:7">
      <c r="A8" s="86" t="s">
        <v>33</v>
      </c>
      <c r="B8" s="3"/>
      <c r="C8" s="4">
        <v>0</v>
      </c>
      <c r="D8" s="37" t="e">
        <f>C8/C7</f>
        <v>#DIV/0!</v>
      </c>
      <c r="E8" s="3"/>
      <c r="F8" s="4">
        <v>0</v>
      </c>
      <c r="G8" s="46">
        <f>F8/F7</f>
        <v>0</v>
      </c>
    </row>
    <row r="9" spans="1:7">
      <c r="A9" s="82" t="s">
        <v>34</v>
      </c>
      <c r="B9" s="33" t="s">
        <v>27</v>
      </c>
      <c r="C9" s="4">
        <f>C7-C8</f>
        <v>0</v>
      </c>
      <c r="D9" s="37"/>
      <c r="E9" s="3"/>
      <c r="F9" s="4">
        <f>F7-F8</f>
        <v>25983.193277310926</v>
      </c>
      <c r="G9" s="46"/>
    </row>
    <row r="10" spans="1:7">
      <c r="A10" s="86" t="s">
        <v>35</v>
      </c>
      <c r="B10" s="33" t="s">
        <v>28</v>
      </c>
      <c r="C10" s="6">
        <v>0</v>
      </c>
      <c r="D10" s="37" t="e">
        <f>C10/C7</f>
        <v>#DIV/0!</v>
      </c>
      <c r="E10" s="5"/>
      <c r="F10" s="6">
        <v>0</v>
      </c>
      <c r="G10" s="46">
        <f>F10/F7</f>
        <v>0</v>
      </c>
    </row>
    <row r="11" spans="1:7">
      <c r="A11" s="82" t="s">
        <v>36</v>
      </c>
      <c r="B11" s="34" t="s">
        <v>29</v>
      </c>
      <c r="C11" s="4">
        <f>C9-C10</f>
        <v>0</v>
      </c>
      <c r="D11" s="37"/>
      <c r="E11" s="8"/>
      <c r="F11" s="4">
        <f>F9-F10</f>
        <v>25983.193277310926</v>
      </c>
      <c r="G11" s="46"/>
    </row>
    <row r="12" spans="1:7">
      <c r="A12" s="86" t="s">
        <v>1</v>
      </c>
      <c r="B12" s="27">
        <f>B13+B14+B15+B16+B17+B18+B19+B20+B21+B23+B24+B25+B22+B27</f>
        <v>0</v>
      </c>
      <c r="C12" s="6">
        <f>B12*6</f>
        <v>0</v>
      </c>
      <c r="D12" s="37" t="e">
        <f>C12/C7</f>
        <v>#DIV/0!</v>
      </c>
      <c r="E12" s="27">
        <f>E13+E14+E15+E16+E17+E18+E19+E20+E21+E23+E24+E25+E22+E27+E26</f>
        <v>271.5</v>
      </c>
      <c r="F12" s="6">
        <f>E12*12</f>
        <v>3258</v>
      </c>
      <c r="G12" s="46">
        <f>F12/F7</f>
        <v>0.12538874514877102</v>
      </c>
    </row>
    <row r="13" spans="1:7">
      <c r="A13" s="93" t="s">
        <v>37</v>
      </c>
      <c r="B13" s="27"/>
      <c r="C13" s="6"/>
      <c r="D13" s="38"/>
      <c r="E13" s="27">
        <v>100</v>
      </c>
      <c r="F13" s="6"/>
      <c r="G13" s="47"/>
    </row>
    <row r="14" spans="1:7">
      <c r="A14" s="93" t="s">
        <v>38</v>
      </c>
      <c r="B14" s="27"/>
      <c r="C14" s="6"/>
      <c r="D14" s="38"/>
      <c r="E14" s="27">
        <v>0</v>
      </c>
      <c r="F14" s="6"/>
      <c r="G14" s="47"/>
    </row>
    <row r="15" spans="1:7">
      <c r="A15" s="93" t="s">
        <v>39</v>
      </c>
      <c r="B15" s="27"/>
      <c r="C15" s="6"/>
      <c r="D15" s="38"/>
      <c r="E15" s="27">
        <v>30</v>
      </c>
      <c r="F15" s="6"/>
      <c r="G15" s="47"/>
    </row>
    <row r="16" spans="1:7">
      <c r="A16" s="93" t="s">
        <v>210</v>
      </c>
      <c r="B16" s="27"/>
      <c r="C16" s="6"/>
      <c r="D16" s="38"/>
      <c r="E16" s="27">
        <v>0</v>
      </c>
      <c r="F16" s="6"/>
      <c r="G16" s="47"/>
    </row>
    <row r="17" spans="1:7">
      <c r="A17" s="93" t="s">
        <v>40</v>
      </c>
      <c r="B17" s="27"/>
      <c r="C17" s="6"/>
      <c r="D17" s="38"/>
      <c r="E17" s="27">
        <v>0</v>
      </c>
      <c r="F17" s="6"/>
      <c r="G17" s="47"/>
    </row>
    <row r="18" spans="1:7">
      <c r="A18" s="93" t="s">
        <v>41</v>
      </c>
      <c r="B18" s="27"/>
      <c r="C18" s="6"/>
      <c r="D18" s="38"/>
      <c r="E18" s="27">
        <v>50</v>
      </c>
      <c r="F18" s="6"/>
      <c r="G18" s="47"/>
    </row>
    <row r="19" spans="1:7">
      <c r="A19" s="93" t="s">
        <v>42</v>
      </c>
      <c r="B19" s="27"/>
      <c r="C19" s="6"/>
      <c r="D19" s="38"/>
      <c r="E19" s="27">
        <v>25</v>
      </c>
      <c r="F19" s="6"/>
      <c r="G19" s="47"/>
    </row>
    <row r="20" spans="1:7">
      <c r="A20" s="93" t="s">
        <v>93</v>
      </c>
      <c r="B20" s="27"/>
      <c r="C20" s="6"/>
      <c r="D20" s="38"/>
      <c r="E20" s="27">
        <v>15</v>
      </c>
      <c r="F20" s="6"/>
      <c r="G20" s="47"/>
    </row>
    <row r="21" spans="1:7">
      <c r="A21" s="93" t="s">
        <v>79</v>
      </c>
      <c r="B21" s="27"/>
      <c r="C21" s="6"/>
      <c r="D21" s="38"/>
      <c r="E21" s="27">
        <v>20</v>
      </c>
      <c r="F21" s="6"/>
      <c r="G21" s="47"/>
    </row>
    <row r="22" spans="1:7">
      <c r="A22" s="93" t="s">
        <v>92</v>
      </c>
      <c r="B22" s="27"/>
      <c r="C22" s="6"/>
      <c r="D22" s="38"/>
      <c r="E22" s="27">
        <v>0</v>
      </c>
      <c r="F22" s="6"/>
      <c r="G22" s="47"/>
    </row>
    <row r="23" spans="1:7">
      <c r="A23" s="93" t="s">
        <v>43</v>
      </c>
      <c r="B23" s="27"/>
      <c r="C23" s="6"/>
      <c r="D23" s="38"/>
      <c r="E23" s="27">
        <v>30</v>
      </c>
      <c r="F23" s="6"/>
      <c r="G23" s="47"/>
    </row>
    <row r="24" spans="1:7">
      <c r="A24" s="93" t="s">
        <v>44</v>
      </c>
      <c r="B24" s="27"/>
      <c r="C24" s="6"/>
      <c r="D24" s="38"/>
      <c r="E24" s="27">
        <v>0</v>
      </c>
      <c r="F24" s="6"/>
      <c r="G24" s="47"/>
    </row>
    <row r="25" spans="1:7">
      <c r="A25" s="93" t="s">
        <v>45</v>
      </c>
      <c r="B25" s="27"/>
      <c r="C25" s="6"/>
      <c r="D25" s="38"/>
      <c r="E25" s="27">
        <v>0</v>
      </c>
      <c r="F25" s="6"/>
      <c r="G25" s="47"/>
    </row>
    <row r="26" spans="1:7">
      <c r="A26" s="93" t="s">
        <v>46</v>
      </c>
      <c r="B26" s="27"/>
      <c r="C26" s="6"/>
      <c r="D26" s="38"/>
      <c r="E26" s="27">
        <v>1.5</v>
      </c>
      <c r="F26" s="6"/>
      <c r="G26" s="47"/>
    </row>
    <row r="27" spans="1:7">
      <c r="A27" s="93" t="s">
        <v>47</v>
      </c>
      <c r="B27" s="27"/>
      <c r="C27" s="6"/>
      <c r="D27" s="38"/>
      <c r="E27" s="27">
        <v>0</v>
      </c>
      <c r="F27" s="6"/>
      <c r="G27" s="47"/>
    </row>
    <row r="28" spans="1:7">
      <c r="A28" s="82" t="s">
        <v>48</v>
      </c>
      <c r="B28" s="3"/>
      <c r="C28" s="4">
        <f>C11-C12</f>
        <v>0</v>
      </c>
      <c r="D28" s="37"/>
      <c r="E28" s="3"/>
      <c r="F28" s="4">
        <f>F11-F12</f>
        <v>22725.193277310926</v>
      </c>
      <c r="G28" s="46"/>
    </row>
    <row r="29" spans="1:7">
      <c r="A29" s="86" t="s">
        <v>123</v>
      </c>
      <c r="B29" s="7"/>
      <c r="C29" s="6">
        <v>0</v>
      </c>
      <c r="D29" s="37" t="e">
        <f>C29/C7</f>
        <v>#DIV/0!</v>
      </c>
      <c r="E29" s="7"/>
      <c r="F29" s="6">
        <v>0</v>
      </c>
      <c r="G29" s="46">
        <f>F29/F7</f>
        <v>0</v>
      </c>
    </row>
    <row r="30" spans="1:7">
      <c r="A30" s="82" t="s">
        <v>49</v>
      </c>
      <c r="B30" s="3"/>
      <c r="C30" s="4">
        <f>C28-C29</f>
        <v>0</v>
      </c>
      <c r="D30" s="37"/>
      <c r="E30" s="3"/>
      <c r="F30" s="4">
        <f>F28-F29</f>
        <v>22725.193277310926</v>
      </c>
      <c r="G30" s="46"/>
    </row>
    <row r="31" spans="1:7">
      <c r="A31" s="86" t="s">
        <v>50</v>
      </c>
      <c r="B31" s="7"/>
      <c r="C31" s="6">
        <v>0</v>
      </c>
      <c r="D31" s="37" t="e">
        <f>C31/C7</f>
        <v>#DIV/0!</v>
      </c>
      <c r="E31" s="7"/>
      <c r="F31" s="6">
        <v>0</v>
      </c>
      <c r="G31" s="46">
        <f>F31/F7</f>
        <v>0</v>
      </c>
    </row>
    <row r="32" spans="1:7" ht="17" thickBot="1">
      <c r="A32" s="94" t="s">
        <v>51</v>
      </c>
      <c r="B32" s="49"/>
      <c r="C32" s="50">
        <f>C30-C31</f>
        <v>0</v>
      </c>
      <c r="D32" s="51"/>
      <c r="E32" s="49"/>
      <c r="F32" s="50">
        <f>F30-F31</f>
        <v>22725.193277310926</v>
      </c>
      <c r="G32" s="52"/>
    </row>
    <row r="33" spans="1:7">
      <c r="A33" s="95" t="s">
        <v>0</v>
      </c>
      <c r="B33" s="41"/>
      <c r="C33" s="41"/>
      <c r="D33" s="42"/>
      <c r="E33" s="41"/>
      <c r="F33" s="41"/>
      <c r="G33" s="48"/>
    </row>
    <row r="34" spans="1:7" ht="23.25" customHeight="1" thickBot="1">
      <c r="A34" s="96" t="s">
        <v>3</v>
      </c>
      <c r="B34" s="97" t="s">
        <v>4</v>
      </c>
      <c r="C34" s="97"/>
      <c r="D34" s="98"/>
      <c r="E34" s="97"/>
      <c r="F34" s="97"/>
      <c r="G34" s="99" t="s">
        <v>97</v>
      </c>
    </row>
    <row r="35" spans="1:7" ht="9" customHeight="1"/>
    <row r="36" spans="1:7" s="30" customFormat="1" ht="12">
      <c r="B36" s="31"/>
      <c r="C36" s="31"/>
      <c r="D36" s="40"/>
      <c r="E36" s="31"/>
      <c r="F36" s="31"/>
      <c r="G36" s="40"/>
    </row>
  </sheetData>
  <phoneticPr fontId="14" type="noConversion"/>
  <pageMargins left="0.47244094488188981" right="0.19685039370078741" top="1.4173228346456694" bottom="0.19685039370078741" header="0.51181102362204722" footer="0.19685039370078741"/>
  <pageSetup paperSize="9" scale="91"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8446-F391-3342-A50B-63F0B82A9E08}">
  <sheetPr>
    <pageSetUpPr fitToPage="1"/>
  </sheetPr>
  <dimension ref="A1:N32"/>
  <sheetViews>
    <sheetView zoomScale="150" zoomScaleNormal="150" workbookViewId="0">
      <selection activeCell="I36" sqref="I36"/>
    </sheetView>
  </sheetViews>
  <sheetFormatPr baseColWidth="10" defaultColWidth="11.5" defaultRowHeight="16"/>
  <cols>
    <col min="1" max="1" width="25.1640625" style="10" customWidth="1"/>
    <col min="2" max="2" width="10.5" style="15" bestFit="1" customWidth="1"/>
    <col min="3" max="3" width="8.83203125" style="15" bestFit="1" customWidth="1"/>
    <col min="4" max="4" width="9.1640625" style="15" customWidth="1"/>
    <col min="5" max="5" width="8.83203125" style="15" bestFit="1" customWidth="1"/>
    <col min="6" max="9" width="9.33203125" style="15" bestFit="1" customWidth="1"/>
    <col min="10" max="10" width="10" style="15" customWidth="1"/>
    <col min="11" max="12" width="9.33203125" style="15" bestFit="1" customWidth="1"/>
    <col min="13" max="13" width="9.5" style="15" customWidth="1"/>
    <col min="14" max="14" width="9.33203125" style="15" bestFit="1" customWidth="1"/>
    <col min="15" max="16384" width="11.5" style="15"/>
  </cols>
  <sheetData>
    <row r="1" spans="1:14" ht="19" customHeight="1">
      <c r="A1" s="12" t="s">
        <v>173</v>
      </c>
      <c r="B1" s="13"/>
      <c r="C1" s="13"/>
      <c r="D1" s="13"/>
      <c r="E1" s="13"/>
      <c r="F1" s="13"/>
      <c r="G1" s="13"/>
      <c r="H1" s="13"/>
      <c r="I1" s="13"/>
      <c r="J1" s="13"/>
      <c r="K1" s="13"/>
      <c r="L1" s="13"/>
      <c r="M1" s="13"/>
      <c r="N1" s="14"/>
    </row>
    <row r="2" spans="1:14" ht="19" customHeight="1">
      <c r="A2" s="16"/>
      <c r="N2" s="17"/>
    </row>
    <row r="3" spans="1:14">
      <c r="A3" s="16" t="s">
        <v>5</v>
      </c>
      <c r="N3" s="17"/>
    </row>
    <row r="4" spans="1:14">
      <c r="A4" s="16"/>
      <c r="N4" s="17"/>
    </row>
    <row r="5" spans="1:14">
      <c r="A5" s="206" t="s">
        <v>102</v>
      </c>
      <c r="B5" s="213" t="s">
        <v>103</v>
      </c>
      <c r="C5" s="213" t="s">
        <v>104</v>
      </c>
      <c r="D5" s="213" t="s">
        <v>105</v>
      </c>
      <c r="E5" s="213" t="s">
        <v>106</v>
      </c>
      <c r="F5" s="213" t="s">
        <v>107</v>
      </c>
      <c r="G5" s="213" t="s">
        <v>108</v>
      </c>
      <c r="H5" s="213" t="s">
        <v>109</v>
      </c>
      <c r="I5" s="213" t="s">
        <v>110</v>
      </c>
      <c r="J5" s="213" t="s">
        <v>111</v>
      </c>
      <c r="K5" s="213" t="s">
        <v>112</v>
      </c>
      <c r="L5" s="213" t="s">
        <v>113</v>
      </c>
      <c r="M5" s="213" t="s">
        <v>114</v>
      </c>
      <c r="N5" s="214" t="s">
        <v>115</v>
      </c>
    </row>
    <row r="6" spans="1:14">
      <c r="A6" s="207" t="s">
        <v>116</v>
      </c>
      <c r="B6" s="18">
        <v>1000</v>
      </c>
      <c r="C6" s="18">
        <v>1000</v>
      </c>
      <c r="D6" s="18">
        <v>1000</v>
      </c>
      <c r="E6" s="18">
        <v>1000</v>
      </c>
      <c r="F6" s="18">
        <v>1000</v>
      </c>
      <c r="G6" s="18">
        <v>1000</v>
      </c>
      <c r="H6" s="18">
        <v>1000</v>
      </c>
      <c r="I6" s="18">
        <v>1000</v>
      </c>
      <c r="J6" s="18">
        <v>1000</v>
      </c>
      <c r="K6" s="18">
        <v>1000</v>
      </c>
      <c r="L6" s="18">
        <v>1000</v>
      </c>
      <c r="M6" s="18">
        <v>1000</v>
      </c>
      <c r="N6" s="19">
        <f t="shared" ref="N6:N25" si="0">B6+C6+D6+E6+F6+G6+H6+I6+J6+K6+L6+M6</f>
        <v>12000</v>
      </c>
    </row>
    <row r="7" spans="1:14">
      <c r="A7" s="207" t="s">
        <v>117</v>
      </c>
      <c r="B7" s="18">
        <v>0</v>
      </c>
      <c r="C7" s="18">
        <v>0</v>
      </c>
      <c r="D7" s="18">
        <v>0</v>
      </c>
      <c r="E7" s="18">
        <v>0</v>
      </c>
      <c r="F7" s="18">
        <v>500</v>
      </c>
      <c r="G7" s="18">
        <v>500</v>
      </c>
      <c r="H7" s="18">
        <v>500</v>
      </c>
      <c r="I7" s="18">
        <v>2000</v>
      </c>
      <c r="J7" s="18">
        <v>2000</v>
      </c>
      <c r="K7" s="18">
        <v>2000</v>
      </c>
      <c r="L7" s="18">
        <v>2000</v>
      </c>
      <c r="M7" s="18">
        <v>1000</v>
      </c>
      <c r="N7" s="19">
        <f t="shared" si="0"/>
        <v>10500</v>
      </c>
    </row>
    <row r="8" spans="1:14">
      <c r="A8" s="207" t="s">
        <v>47</v>
      </c>
      <c r="B8" s="18">
        <v>800</v>
      </c>
      <c r="C8" s="18">
        <v>800</v>
      </c>
      <c r="D8" s="18">
        <v>800</v>
      </c>
      <c r="E8" s="18">
        <v>800</v>
      </c>
      <c r="F8" s="18">
        <v>800</v>
      </c>
      <c r="G8" s="18">
        <v>800</v>
      </c>
      <c r="H8" s="18">
        <v>800</v>
      </c>
      <c r="I8" s="18">
        <v>0</v>
      </c>
      <c r="J8" s="18">
        <v>0</v>
      </c>
      <c r="K8" s="18">
        <v>0</v>
      </c>
      <c r="L8" s="18">
        <v>0</v>
      </c>
      <c r="M8" s="18">
        <v>0</v>
      </c>
      <c r="N8" s="19">
        <f t="shared" si="0"/>
        <v>5600</v>
      </c>
    </row>
    <row r="9" spans="1:14">
      <c r="A9" s="208" t="s">
        <v>118</v>
      </c>
      <c r="B9" s="18">
        <f>SUM(B6:B8)</f>
        <v>1800</v>
      </c>
      <c r="C9" s="18">
        <f t="shared" ref="C9:M9" si="1">SUM(C6:C8)</f>
        <v>1800</v>
      </c>
      <c r="D9" s="18">
        <f t="shared" si="1"/>
        <v>1800</v>
      </c>
      <c r="E9" s="18">
        <f t="shared" si="1"/>
        <v>1800</v>
      </c>
      <c r="F9" s="18">
        <f t="shared" si="1"/>
        <v>2300</v>
      </c>
      <c r="G9" s="18">
        <f t="shared" si="1"/>
        <v>2300</v>
      </c>
      <c r="H9" s="18">
        <f t="shared" si="1"/>
        <v>2300</v>
      </c>
      <c r="I9" s="18">
        <f t="shared" si="1"/>
        <v>3000</v>
      </c>
      <c r="J9" s="18">
        <f t="shared" si="1"/>
        <v>3000</v>
      </c>
      <c r="K9" s="18">
        <f t="shared" si="1"/>
        <v>3000</v>
      </c>
      <c r="L9" s="18">
        <f t="shared" si="1"/>
        <v>3000</v>
      </c>
      <c r="M9" s="18">
        <f t="shared" si="1"/>
        <v>2000</v>
      </c>
      <c r="N9" s="19">
        <f t="shared" si="0"/>
        <v>28100</v>
      </c>
    </row>
    <row r="10" spans="1:14">
      <c r="A10" s="207"/>
      <c r="B10" s="18"/>
      <c r="C10" s="18"/>
      <c r="D10" s="18"/>
      <c r="E10" s="18"/>
      <c r="F10" s="18"/>
      <c r="G10" s="18"/>
      <c r="H10" s="18"/>
      <c r="I10" s="18"/>
      <c r="J10" s="18"/>
      <c r="K10" s="18"/>
      <c r="L10" s="18"/>
      <c r="M10" s="18"/>
      <c r="N10" s="19"/>
    </row>
    <row r="11" spans="1:14">
      <c r="A11" s="209" t="s">
        <v>119</v>
      </c>
      <c r="B11" s="28" t="s">
        <v>103</v>
      </c>
      <c r="C11" s="28" t="s">
        <v>104</v>
      </c>
      <c r="D11" s="28" t="s">
        <v>105</v>
      </c>
      <c r="E11" s="28" t="s">
        <v>106</v>
      </c>
      <c r="F11" s="28" t="s">
        <v>107</v>
      </c>
      <c r="G11" s="28" t="s">
        <v>108</v>
      </c>
      <c r="H11" s="28" t="s">
        <v>109</v>
      </c>
      <c r="I11" s="28" t="s">
        <v>110</v>
      </c>
      <c r="J11" s="28" t="s">
        <v>111</v>
      </c>
      <c r="K11" s="28" t="s">
        <v>112</v>
      </c>
      <c r="L11" s="28" t="s">
        <v>113</v>
      </c>
      <c r="M11" s="28" t="s">
        <v>114</v>
      </c>
      <c r="N11" s="29" t="s">
        <v>115</v>
      </c>
    </row>
    <row r="12" spans="1:14">
      <c r="A12" s="207" t="s">
        <v>134</v>
      </c>
      <c r="B12" s="18">
        <v>1</v>
      </c>
      <c r="C12" s="18">
        <v>1</v>
      </c>
      <c r="D12" s="18">
        <v>1</v>
      </c>
      <c r="E12" s="18">
        <v>1</v>
      </c>
      <c r="F12" s="18">
        <v>1</v>
      </c>
      <c r="G12" s="18">
        <v>1</v>
      </c>
      <c r="H12" s="18">
        <v>1</v>
      </c>
      <c r="I12" s="18">
        <v>1</v>
      </c>
      <c r="J12" s="18">
        <v>1</v>
      </c>
      <c r="K12" s="18">
        <v>1</v>
      </c>
      <c r="L12" s="18">
        <v>1</v>
      </c>
      <c r="M12" s="18">
        <v>1</v>
      </c>
      <c r="N12" s="19">
        <f t="shared" si="0"/>
        <v>12</v>
      </c>
    </row>
    <row r="13" spans="1:14">
      <c r="A13" s="207" t="s">
        <v>135</v>
      </c>
      <c r="B13" s="18">
        <v>0</v>
      </c>
      <c r="C13" s="18">
        <v>0</v>
      </c>
      <c r="D13" s="18">
        <v>0</v>
      </c>
      <c r="E13" s="18">
        <v>0</v>
      </c>
      <c r="F13" s="18">
        <v>0</v>
      </c>
      <c r="G13" s="18">
        <v>0</v>
      </c>
      <c r="H13" s="18">
        <v>0</v>
      </c>
      <c r="I13" s="18">
        <v>0</v>
      </c>
      <c r="J13" s="18">
        <v>0</v>
      </c>
      <c r="K13" s="18">
        <v>0</v>
      </c>
      <c r="L13" s="18">
        <v>0</v>
      </c>
      <c r="M13" s="18">
        <v>0</v>
      </c>
      <c r="N13" s="19">
        <f t="shared" si="0"/>
        <v>0</v>
      </c>
    </row>
    <row r="14" spans="1:14">
      <c r="A14" s="207" t="s">
        <v>136</v>
      </c>
      <c r="B14" s="18">
        <v>0</v>
      </c>
      <c r="C14" s="18">
        <v>0</v>
      </c>
      <c r="D14" s="18">
        <v>0</v>
      </c>
      <c r="E14" s="18">
        <v>0</v>
      </c>
      <c r="F14" s="18">
        <v>0</v>
      </c>
      <c r="G14" s="18">
        <v>0</v>
      </c>
      <c r="H14" s="18">
        <v>0</v>
      </c>
      <c r="I14" s="18">
        <v>0</v>
      </c>
      <c r="J14" s="18">
        <v>0</v>
      </c>
      <c r="K14" s="18">
        <v>0</v>
      </c>
      <c r="L14" s="18">
        <v>0</v>
      </c>
      <c r="M14" s="18">
        <v>0</v>
      </c>
      <c r="N14" s="19">
        <f t="shared" si="0"/>
        <v>0</v>
      </c>
    </row>
    <row r="15" spans="1:14">
      <c r="A15" s="207" t="s">
        <v>137</v>
      </c>
      <c r="B15" s="18">
        <v>0</v>
      </c>
      <c r="C15" s="18">
        <v>0</v>
      </c>
      <c r="D15" s="18">
        <v>0</v>
      </c>
      <c r="E15" s="18">
        <v>0</v>
      </c>
      <c r="F15" s="18">
        <v>0</v>
      </c>
      <c r="G15" s="18">
        <v>0</v>
      </c>
      <c r="H15" s="18">
        <v>0</v>
      </c>
      <c r="I15" s="18">
        <v>0</v>
      </c>
      <c r="J15" s="18">
        <v>0</v>
      </c>
      <c r="K15" s="18">
        <v>0</v>
      </c>
      <c r="L15" s="18">
        <v>0</v>
      </c>
      <c r="M15" s="18">
        <v>0</v>
      </c>
      <c r="N15" s="19">
        <f t="shared" si="0"/>
        <v>0</v>
      </c>
    </row>
    <row r="16" spans="1:14">
      <c r="A16" s="207" t="s">
        <v>138</v>
      </c>
      <c r="B16" s="18">
        <v>271.5</v>
      </c>
      <c r="C16" s="18">
        <v>271.5</v>
      </c>
      <c r="D16" s="18">
        <v>271.5</v>
      </c>
      <c r="E16" s="18">
        <v>271.5</v>
      </c>
      <c r="F16" s="18">
        <v>271.5</v>
      </c>
      <c r="G16" s="18">
        <v>271.5</v>
      </c>
      <c r="H16" s="18">
        <v>271.5</v>
      </c>
      <c r="I16" s="18">
        <v>271.5</v>
      </c>
      <c r="J16" s="18">
        <v>271.5</v>
      </c>
      <c r="K16" s="18">
        <v>271.5</v>
      </c>
      <c r="L16" s="18">
        <v>271.5</v>
      </c>
      <c r="M16" s="18">
        <v>271.5</v>
      </c>
      <c r="N16" s="19">
        <f t="shared" si="0"/>
        <v>3258</v>
      </c>
    </row>
    <row r="17" spans="1:14">
      <c r="A17" s="207" t="s">
        <v>139</v>
      </c>
      <c r="B17" s="18">
        <v>0</v>
      </c>
      <c r="C17" s="18">
        <v>0</v>
      </c>
      <c r="D17" s="18">
        <v>0</v>
      </c>
      <c r="E17" s="18">
        <v>0</v>
      </c>
      <c r="F17" s="18">
        <v>0</v>
      </c>
      <c r="G17" s="18">
        <v>0</v>
      </c>
      <c r="H17" s="18">
        <v>0</v>
      </c>
      <c r="I17" s="18">
        <v>0</v>
      </c>
      <c r="J17" s="18">
        <v>0</v>
      </c>
      <c r="K17" s="18">
        <v>0</v>
      </c>
      <c r="L17" s="18">
        <v>0</v>
      </c>
      <c r="M17" s="18">
        <v>0</v>
      </c>
      <c r="N17" s="19">
        <f t="shared" si="0"/>
        <v>0</v>
      </c>
    </row>
    <row r="18" spans="1:14">
      <c r="A18" s="207" t="s">
        <v>139</v>
      </c>
      <c r="B18" s="18">
        <v>0</v>
      </c>
      <c r="C18" s="18">
        <v>0</v>
      </c>
      <c r="D18" s="18">
        <v>0</v>
      </c>
      <c r="E18" s="18">
        <v>0</v>
      </c>
      <c r="F18" s="18">
        <v>0</v>
      </c>
      <c r="G18" s="18">
        <v>0</v>
      </c>
      <c r="H18" s="18">
        <v>0</v>
      </c>
      <c r="I18" s="18">
        <v>0</v>
      </c>
      <c r="J18" s="18">
        <v>0</v>
      </c>
      <c r="K18" s="18">
        <v>0</v>
      </c>
      <c r="L18" s="18">
        <v>0</v>
      </c>
      <c r="M18" s="18">
        <v>0</v>
      </c>
      <c r="N18" s="19">
        <f t="shared" si="0"/>
        <v>0</v>
      </c>
    </row>
    <row r="19" spans="1:14">
      <c r="A19" s="207" t="s">
        <v>139</v>
      </c>
      <c r="B19" s="18">
        <v>0</v>
      </c>
      <c r="C19" s="18">
        <v>0</v>
      </c>
      <c r="D19" s="18">
        <v>0</v>
      </c>
      <c r="E19" s="18">
        <v>0</v>
      </c>
      <c r="F19" s="18">
        <v>0</v>
      </c>
      <c r="G19" s="18">
        <v>0</v>
      </c>
      <c r="H19" s="18">
        <v>0</v>
      </c>
      <c r="I19" s="18">
        <v>0</v>
      </c>
      <c r="J19" s="18">
        <v>0</v>
      </c>
      <c r="K19" s="18">
        <v>0</v>
      </c>
      <c r="L19" s="18">
        <v>0</v>
      </c>
      <c r="M19" s="18">
        <v>0</v>
      </c>
      <c r="N19" s="19">
        <f t="shared" si="0"/>
        <v>0</v>
      </c>
    </row>
    <row r="20" spans="1:14">
      <c r="A20" s="207" t="s">
        <v>140</v>
      </c>
      <c r="B20" s="18">
        <v>0</v>
      </c>
      <c r="C20" s="18">
        <v>0</v>
      </c>
      <c r="D20" s="18">
        <v>0</v>
      </c>
      <c r="E20" s="18">
        <v>0</v>
      </c>
      <c r="F20" s="18">
        <v>0</v>
      </c>
      <c r="G20" s="18">
        <v>0</v>
      </c>
      <c r="H20" s="18">
        <v>0</v>
      </c>
      <c r="I20" s="18">
        <v>0</v>
      </c>
      <c r="J20" s="18">
        <v>0</v>
      </c>
      <c r="K20" s="18">
        <v>0</v>
      </c>
      <c r="L20" s="18">
        <v>0</v>
      </c>
      <c r="M20" s="18">
        <v>0</v>
      </c>
      <c r="N20" s="19">
        <f t="shared" si="0"/>
        <v>0</v>
      </c>
    </row>
    <row r="21" spans="1:14">
      <c r="A21" s="207" t="s">
        <v>141</v>
      </c>
      <c r="B21" s="18">
        <v>0</v>
      </c>
      <c r="C21" s="18">
        <v>0</v>
      </c>
      <c r="D21" s="18">
        <v>0</v>
      </c>
      <c r="E21" s="18">
        <v>0</v>
      </c>
      <c r="F21" s="18">
        <v>0</v>
      </c>
      <c r="G21" s="18">
        <v>0</v>
      </c>
      <c r="H21" s="18">
        <v>0</v>
      </c>
      <c r="I21" s="18">
        <v>0</v>
      </c>
      <c r="J21" s="18">
        <v>0</v>
      </c>
      <c r="K21" s="18">
        <v>0</v>
      </c>
      <c r="L21" s="18">
        <v>0</v>
      </c>
      <c r="M21" s="18">
        <v>0</v>
      </c>
      <c r="N21" s="19">
        <f t="shared" si="0"/>
        <v>0</v>
      </c>
    </row>
    <row r="22" spans="1:14">
      <c r="A22" s="207" t="s">
        <v>142</v>
      </c>
      <c r="B22" s="18">
        <v>0</v>
      </c>
      <c r="C22" s="18">
        <v>0</v>
      </c>
      <c r="D22" s="18">
        <v>0</v>
      </c>
      <c r="E22" s="18">
        <v>0</v>
      </c>
      <c r="F22" s="18">
        <v>0</v>
      </c>
      <c r="G22" s="18">
        <v>0</v>
      </c>
      <c r="H22" s="18">
        <v>0</v>
      </c>
      <c r="I22" s="18">
        <v>0</v>
      </c>
      <c r="J22" s="18">
        <v>0</v>
      </c>
      <c r="K22" s="18">
        <v>0</v>
      </c>
      <c r="L22" s="18">
        <v>0</v>
      </c>
      <c r="M22" s="18">
        <v>0</v>
      </c>
      <c r="N22" s="19">
        <f t="shared" si="0"/>
        <v>0</v>
      </c>
    </row>
    <row r="23" spans="1:14">
      <c r="A23" s="207" t="s">
        <v>143</v>
      </c>
      <c r="B23" s="18">
        <v>200</v>
      </c>
      <c r="C23" s="18">
        <v>200</v>
      </c>
      <c r="D23" s="18">
        <v>200</v>
      </c>
      <c r="E23" s="18">
        <v>200</v>
      </c>
      <c r="F23" s="18">
        <v>200</v>
      </c>
      <c r="G23" s="18">
        <v>200</v>
      </c>
      <c r="H23" s="18">
        <v>200</v>
      </c>
      <c r="I23" s="18">
        <v>200</v>
      </c>
      <c r="J23" s="18">
        <v>200</v>
      </c>
      <c r="K23" s="18">
        <v>200</v>
      </c>
      <c r="L23" s="18">
        <v>200</v>
      </c>
      <c r="M23" s="18">
        <v>200</v>
      </c>
      <c r="N23" s="19">
        <f t="shared" si="0"/>
        <v>2400</v>
      </c>
    </row>
    <row r="24" spans="1:14">
      <c r="A24" s="207" t="s">
        <v>144</v>
      </c>
      <c r="B24" s="18">
        <v>1000</v>
      </c>
      <c r="C24" s="18">
        <v>1000</v>
      </c>
      <c r="D24" s="18">
        <v>1000</v>
      </c>
      <c r="E24" s="18">
        <v>1000</v>
      </c>
      <c r="F24" s="18">
        <v>1000</v>
      </c>
      <c r="G24" s="18">
        <v>1000</v>
      </c>
      <c r="H24" s="18">
        <v>1000</v>
      </c>
      <c r="I24" s="18">
        <v>1000</v>
      </c>
      <c r="J24" s="18">
        <v>1000</v>
      </c>
      <c r="K24" s="18">
        <v>1000</v>
      </c>
      <c r="L24" s="18">
        <v>1000</v>
      </c>
      <c r="M24" s="18">
        <v>1000</v>
      </c>
      <c r="N24" s="19">
        <f t="shared" si="0"/>
        <v>12000</v>
      </c>
    </row>
    <row r="25" spans="1:14">
      <c r="A25" s="207" t="s">
        <v>47</v>
      </c>
      <c r="B25" s="18">
        <v>0</v>
      </c>
      <c r="C25" s="18">
        <v>0</v>
      </c>
      <c r="D25" s="18">
        <v>0</v>
      </c>
      <c r="E25" s="18">
        <v>0</v>
      </c>
      <c r="F25" s="18">
        <v>0</v>
      </c>
      <c r="G25" s="18">
        <v>0</v>
      </c>
      <c r="H25" s="18">
        <v>0</v>
      </c>
      <c r="I25" s="18">
        <v>0</v>
      </c>
      <c r="J25" s="18">
        <v>0</v>
      </c>
      <c r="K25" s="18">
        <v>0</v>
      </c>
      <c r="L25" s="18">
        <v>0</v>
      </c>
      <c r="M25" s="18">
        <v>0</v>
      </c>
      <c r="N25" s="19">
        <f t="shared" si="0"/>
        <v>0</v>
      </c>
    </row>
    <row r="26" spans="1:14" s="21" customFormat="1">
      <c r="A26" s="208" t="s">
        <v>145</v>
      </c>
      <c r="B26" s="20">
        <f>SUM(B12:B25)</f>
        <v>1472.5</v>
      </c>
      <c r="C26" s="20">
        <f>SUM(C12:C25)</f>
        <v>1472.5</v>
      </c>
      <c r="D26" s="20">
        <f t="shared" ref="D26:N26" si="2">SUM(D12:D25)</f>
        <v>1472.5</v>
      </c>
      <c r="E26" s="20">
        <f t="shared" si="2"/>
        <v>1472.5</v>
      </c>
      <c r="F26" s="20">
        <f t="shared" si="2"/>
        <v>1472.5</v>
      </c>
      <c r="G26" s="20">
        <f t="shared" si="2"/>
        <v>1472.5</v>
      </c>
      <c r="H26" s="20">
        <f t="shared" si="2"/>
        <v>1472.5</v>
      </c>
      <c r="I26" s="20">
        <f t="shared" si="2"/>
        <v>1472.5</v>
      </c>
      <c r="J26" s="20">
        <f t="shared" si="2"/>
        <v>1472.5</v>
      </c>
      <c r="K26" s="20">
        <f t="shared" si="2"/>
        <v>1472.5</v>
      </c>
      <c r="L26" s="20">
        <f t="shared" si="2"/>
        <v>1472.5</v>
      </c>
      <c r="M26" s="20">
        <f t="shared" si="2"/>
        <v>1472.5</v>
      </c>
      <c r="N26" s="19">
        <f t="shared" si="2"/>
        <v>17670</v>
      </c>
    </row>
    <row r="27" spans="1:14" s="21" customFormat="1">
      <c r="A27" s="208"/>
      <c r="B27" s="123" t="s">
        <v>103</v>
      </c>
      <c r="C27" s="123" t="s">
        <v>104</v>
      </c>
      <c r="D27" s="123" t="s">
        <v>105</v>
      </c>
      <c r="E27" s="123" t="s">
        <v>106</v>
      </c>
      <c r="F27" s="123" t="s">
        <v>107</v>
      </c>
      <c r="G27" s="123" t="s">
        <v>108</v>
      </c>
      <c r="H27" s="123" t="s">
        <v>109</v>
      </c>
      <c r="I27" s="123" t="s">
        <v>110</v>
      </c>
      <c r="J27" s="123" t="s">
        <v>111</v>
      </c>
      <c r="K27" s="123" t="s">
        <v>112</v>
      </c>
      <c r="L27" s="123" t="s">
        <v>113</v>
      </c>
      <c r="M27" s="123" t="s">
        <v>114</v>
      </c>
      <c r="N27" s="215" t="s">
        <v>115</v>
      </c>
    </row>
    <row r="28" spans="1:14" s="21" customFormat="1">
      <c r="A28" s="210" t="s">
        <v>146</v>
      </c>
      <c r="B28" s="23">
        <f>B9-B26</f>
        <v>327.5</v>
      </c>
      <c r="C28" s="23">
        <f t="shared" ref="C28:N28" si="3">C9-C26</f>
        <v>327.5</v>
      </c>
      <c r="D28" s="23">
        <f t="shared" si="3"/>
        <v>327.5</v>
      </c>
      <c r="E28" s="23">
        <f t="shared" si="3"/>
        <v>327.5</v>
      </c>
      <c r="F28" s="23">
        <f t="shared" si="3"/>
        <v>827.5</v>
      </c>
      <c r="G28" s="23">
        <f t="shared" si="3"/>
        <v>827.5</v>
      </c>
      <c r="H28" s="23">
        <f t="shared" si="3"/>
        <v>827.5</v>
      </c>
      <c r="I28" s="23">
        <f t="shared" si="3"/>
        <v>1527.5</v>
      </c>
      <c r="J28" s="23">
        <f t="shared" si="3"/>
        <v>1527.5</v>
      </c>
      <c r="K28" s="23">
        <f t="shared" si="3"/>
        <v>1527.5</v>
      </c>
      <c r="L28" s="23">
        <f t="shared" si="3"/>
        <v>1527.5</v>
      </c>
      <c r="M28" s="23">
        <f t="shared" si="3"/>
        <v>527.5</v>
      </c>
      <c r="N28" s="24">
        <f t="shared" si="3"/>
        <v>10430</v>
      </c>
    </row>
    <row r="29" spans="1:14">
      <c r="A29" s="211" t="s">
        <v>147</v>
      </c>
      <c r="B29" s="18">
        <f>B28</f>
        <v>327.5</v>
      </c>
      <c r="C29" s="18">
        <f t="shared" ref="C29:M29" si="4">C28+B29</f>
        <v>655</v>
      </c>
      <c r="D29" s="18">
        <f t="shared" si="4"/>
        <v>982.5</v>
      </c>
      <c r="E29" s="18">
        <f t="shared" si="4"/>
        <v>1310</v>
      </c>
      <c r="F29" s="18">
        <f t="shared" si="4"/>
        <v>2137.5</v>
      </c>
      <c r="G29" s="18">
        <f t="shared" si="4"/>
        <v>2965</v>
      </c>
      <c r="H29" s="18">
        <f t="shared" si="4"/>
        <v>3792.5</v>
      </c>
      <c r="I29" s="18">
        <f t="shared" si="4"/>
        <v>5320</v>
      </c>
      <c r="J29" s="18">
        <f t="shared" si="4"/>
        <v>6847.5</v>
      </c>
      <c r="K29" s="18">
        <f t="shared" si="4"/>
        <v>8375</v>
      </c>
      <c r="L29" s="18">
        <f t="shared" si="4"/>
        <v>9902.5</v>
      </c>
      <c r="M29" s="18">
        <f t="shared" si="4"/>
        <v>10430</v>
      </c>
      <c r="N29" s="19"/>
    </row>
    <row r="30" spans="1:14">
      <c r="A30" s="212"/>
      <c r="N30" s="17"/>
    </row>
    <row r="31" spans="1:14">
      <c r="A31" s="212" t="s">
        <v>3</v>
      </c>
      <c r="N31" s="17"/>
    </row>
    <row r="32" spans="1:14" ht="17" thickBot="1">
      <c r="A32" s="11"/>
      <c r="B32" s="25"/>
      <c r="C32" s="25"/>
      <c r="D32" s="25"/>
      <c r="E32" s="25"/>
      <c r="F32" s="25"/>
      <c r="G32" s="25"/>
      <c r="H32" s="25"/>
      <c r="I32" s="25"/>
      <c r="J32" s="25"/>
      <c r="K32" s="25"/>
      <c r="L32" s="25"/>
      <c r="M32" s="25"/>
      <c r="N32" s="26"/>
    </row>
  </sheetData>
  <phoneticPr fontId="14" type="noConversion"/>
  <pageMargins left="0.31496062992125984" right="0.19685039370078741" top="1.3385826771653544" bottom="0.39370078740157483" header="0.51181102362204722" footer="0.19685039370078741"/>
  <pageSetup paperSize="9" scale="87"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41C88-2B01-7E40-8DA8-AF1026B2F8F7}">
  <dimension ref="A1:B25"/>
  <sheetViews>
    <sheetView zoomScale="140" zoomScaleNormal="140" workbookViewId="0">
      <selection activeCell="D5" sqref="D5"/>
    </sheetView>
  </sheetViews>
  <sheetFormatPr baseColWidth="10" defaultColWidth="11.5" defaultRowHeight="16"/>
  <cols>
    <col min="1" max="1" width="49.5" style="10" bestFit="1" customWidth="1"/>
    <col min="2" max="2" width="13.33203125" customWidth="1"/>
    <col min="3" max="16384" width="11.5" style="15"/>
  </cols>
  <sheetData>
    <row r="1" spans="1:2" ht="19" customHeight="1">
      <c r="A1" s="81" t="s">
        <v>80</v>
      </c>
      <c r="B1" s="53"/>
    </row>
    <row r="2" spans="1:2" ht="19" customHeight="1">
      <c r="A2" s="208"/>
      <c r="B2" s="22"/>
    </row>
    <row r="3" spans="1:2">
      <c r="A3" s="208" t="s">
        <v>202</v>
      </c>
      <c r="B3" s="22"/>
    </row>
    <row r="4" spans="1:2">
      <c r="A4" s="208"/>
      <c r="B4" s="22"/>
    </row>
    <row r="5" spans="1:2">
      <c r="A5" s="208"/>
      <c r="B5" s="22"/>
    </row>
    <row r="6" spans="1:2">
      <c r="A6" s="208"/>
      <c r="B6" s="22"/>
    </row>
    <row r="7" spans="1:2">
      <c r="A7" s="207" t="s">
        <v>125</v>
      </c>
      <c r="B7" s="54">
        <v>3000</v>
      </c>
    </row>
    <row r="8" spans="1:2">
      <c r="A8" s="207" t="s">
        <v>81</v>
      </c>
      <c r="B8" s="54">
        <v>3000</v>
      </c>
    </row>
    <row r="9" spans="1:2">
      <c r="A9" s="207" t="s">
        <v>126</v>
      </c>
      <c r="B9" s="54">
        <v>1200</v>
      </c>
    </row>
    <row r="10" spans="1:2">
      <c r="A10" s="207" t="s">
        <v>82</v>
      </c>
      <c r="B10" s="54">
        <v>800</v>
      </c>
    </row>
    <row r="11" spans="1:2">
      <c r="A11" s="207" t="s">
        <v>83</v>
      </c>
      <c r="B11" s="54">
        <v>6000</v>
      </c>
    </row>
    <row r="12" spans="1:2">
      <c r="A12" s="207" t="s">
        <v>84</v>
      </c>
      <c r="B12" s="54">
        <v>7200</v>
      </c>
    </row>
    <row r="13" spans="1:2">
      <c r="A13" s="207"/>
      <c r="B13" s="54"/>
    </row>
    <row r="14" spans="1:2">
      <c r="A14" s="207" t="s">
        <v>85</v>
      </c>
      <c r="B14" s="54">
        <v>3000</v>
      </c>
    </row>
    <row r="15" spans="1:2">
      <c r="A15" s="207"/>
      <c r="B15" s="54"/>
    </row>
    <row r="16" spans="1:2">
      <c r="A16" s="207"/>
      <c r="B16" s="54"/>
    </row>
    <row r="17" spans="1:2">
      <c r="A17" s="207" t="s">
        <v>86</v>
      </c>
      <c r="B17" s="54">
        <f>SUM(B7:B16)</f>
        <v>24200</v>
      </c>
    </row>
    <row r="18" spans="1:2">
      <c r="A18" s="207" t="s">
        <v>87</v>
      </c>
      <c r="B18" s="54">
        <v>1000</v>
      </c>
    </row>
    <row r="19" spans="1:2">
      <c r="A19" s="207"/>
      <c r="B19" s="54"/>
    </row>
    <row r="20" spans="1:2">
      <c r="A20" s="207"/>
      <c r="B20" s="54"/>
    </row>
    <row r="21" spans="1:2">
      <c r="A21" s="207" t="s">
        <v>88</v>
      </c>
      <c r="B21" s="54"/>
    </row>
    <row r="22" spans="1:2">
      <c r="A22" s="207" t="s">
        <v>89</v>
      </c>
      <c r="B22" s="55">
        <f>SUM(B17:B21)</f>
        <v>25200</v>
      </c>
    </row>
    <row r="23" spans="1:2">
      <c r="A23" s="207"/>
      <c r="B23" s="22"/>
    </row>
    <row r="24" spans="1:2">
      <c r="A24" s="207"/>
      <c r="B24" s="22"/>
    </row>
    <row r="25" spans="1:2" ht="17" thickBot="1">
      <c r="A25" s="216" t="s">
        <v>3</v>
      </c>
      <c r="B25" s="56"/>
    </row>
  </sheetData>
  <phoneticPr fontId="14" type="noConversion"/>
  <pageMargins left="0.98425196850393704" right="0.19685039370078741" top="1.6535433070866143" bottom="0.39370078740157483" header="0.51181102362204722" footer="0.19685039370078741"/>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Deckblatt</vt:lpstr>
      <vt:lpstr>Lebenslauf</vt:lpstr>
      <vt:lpstr>Kapital-Bedarfsplanung</vt:lpstr>
      <vt:lpstr>Umsatzgenerierung</vt:lpstr>
      <vt:lpstr>Rentabilitätsvorschau </vt:lpstr>
      <vt:lpstr>Liquiditätsplanung</vt:lpstr>
      <vt:lpstr>Unternehmerlohn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Businessplan</dc:title>
  <dc:subject/>
  <dc:creator>Philipp Kuhlmann</dc:creator>
  <cp:keywords/>
  <dc:description/>
  <cp:lastModifiedBy>Philipp Kuhlmann</cp:lastModifiedBy>
  <cp:lastPrinted>2006-01-27T13:52:31Z</cp:lastPrinted>
  <dcterms:created xsi:type="dcterms:W3CDTF">2002-01-18T15:02:52Z</dcterms:created>
  <dcterms:modified xsi:type="dcterms:W3CDTF">2024-11-08T09:33:53Z</dcterms:modified>
  <cp:category/>
</cp:coreProperties>
</file>